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customXml/itemProps1.xml" ContentType="application/vnd.openxmlformats-officedocument.customXmlProperties+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autoCompressPictures="0"/>
  <bookViews>
    <workbookView xWindow="9405" yWindow="210" windowWidth="9660" windowHeight="11760"/>
  </bookViews>
  <sheets>
    <sheet name="eLearning ROI" sheetId="3" r:id="rId1"/>
    <sheet name="Investment" sheetId="1" r:id="rId2"/>
    <sheet name="Revenue" sheetId="2" r:id="rId3"/>
  </sheets>
  <definedNames>
    <definedName name="_xlnm.Print_Area" localSheetId="1">Investment!$A$1:$G$45</definedName>
  </definedNames>
  <calcPr calcId="125725"/>
</workbook>
</file>

<file path=xl/calcChain.xml><?xml version="1.0" encoding="utf-8"?>
<calcChain xmlns="http://schemas.openxmlformats.org/spreadsheetml/2006/main">
  <c r="C9" i="3"/>
  <c r="B9"/>
  <c r="L41" i="2"/>
  <c r="D41"/>
  <c r="A65" s="1"/>
  <c r="F65" s="1"/>
  <c r="C27" i="1"/>
  <c r="C30" s="1"/>
  <c r="B27"/>
  <c r="B28" s="1"/>
  <c r="B31" s="1"/>
  <c r="C29"/>
  <c r="B29"/>
  <c r="B15"/>
  <c r="C15"/>
  <c r="C20"/>
  <c r="C37"/>
  <c r="B20"/>
  <c r="B37"/>
  <c r="G10" i="2"/>
  <c r="G11"/>
  <c r="G16"/>
  <c r="G17"/>
  <c r="G22"/>
  <c r="G23"/>
  <c r="G28"/>
  <c r="G29"/>
  <c r="G30"/>
  <c r="G31"/>
  <c r="F10"/>
  <c r="F11"/>
  <c r="F16"/>
  <c r="F17"/>
  <c r="F22"/>
  <c r="F23"/>
  <c r="F28"/>
  <c r="F29"/>
  <c r="F30"/>
  <c r="F31"/>
  <c r="C48" i="1" l="1"/>
  <c r="C24" i="3" s="1"/>
  <c r="I65" i="2"/>
  <c r="N65" s="1"/>
  <c r="A44"/>
  <c r="A64"/>
  <c r="A56"/>
  <c r="A51"/>
  <c r="A63"/>
  <c r="A50"/>
  <c r="A62"/>
  <c r="C28" i="1"/>
  <c r="C31" s="1"/>
  <c r="C49" s="1"/>
  <c r="G24" i="3" s="1"/>
  <c r="A45" i="2"/>
  <c r="A57"/>
  <c r="G24"/>
  <c r="F12"/>
  <c r="G18"/>
  <c r="F24"/>
  <c r="F18"/>
  <c r="F32"/>
  <c r="G32"/>
  <c r="B30" i="1"/>
  <c r="C41"/>
  <c r="C10" i="3" s="1"/>
  <c r="C13" s="1"/>
  <c r="C16" s="1"/>
  <c r="B41" i="1"/>
  <c r="B10" i="3" s="1"/>
  <c r="B13" s="1"/>
  <c r="B16" s="1"/>
  <c r="G12" i="2"/>
  <c r="F63" l="1"/>
  <c r="I63"/>
  <c r="N63" s="1"/>
  <c r="F64"/>
  <c r="I64"/>
  <c r="N64" s="1"/>
  <c r="F45"/>
  <c r="I45"/>
  <c r="N45" s="1"/>
  <c r="F50"/>
  <c r="I50"/>
  <c r="N50" s="1"/>
  <c r="F57"/>
  <c r="I57"/>
  <c r="N57" s="1"/>
  <c r="F62"/>
  <c r="I62"/>
  <c r="N62" s="1"/>
  <c r="F56"/>
  <c r="F58" s="1"/>
  <c r="I56"/>
  <c r="N56" s="1"/>
  <c r="F44"/>
  <c r="I44"/>
  <c r="N44" s="1"/>
  <c r="F51"/>
  <c r="I51"/>
  <c r="N51" s="1"/>
  <c r="G35"/>
  <c r="F35"/>
  <c r="F52" l="1"/>
  <c r="N66"/>
  <c r="N52"/>
  <c r="N58"/>
  <c r="N46"/>
  <c r="F46"/>
  <c r="F66"/>
  <c r="N69" l="1"/>
  <c r="G23" i="3" s="1"/>
  <c r="G27" s="1"/>
  <c r="G30" s="1"/>
  <c r="F69" i="2"/>
  <c r="C23" i="3" s="1"/>
  <c r="C27" s="1"/>
  <c r="C30" s="1"/>
</calcChain>
</file>

<file path=xl/sharedStrings.xml><?xml version="1.0" encoding="utf-8"?>
<sst xmlns="http://schemas.openxmlformats.org/spreadsheetml/2006/main" count="159" uniqueCount="76">
  <si>
    <t>Total Expenses</t>
    <phoneticPr fontId="1" type="noConversion"/>
  </si>
  <si>
    <t>Total Income</t>
    <phoneticPr fontId="1" type="noConversion"/>
  </si>
  <si>
    <t>Income Comparison</t>
    <phoneticPr fontId="1" type="noConversion"/>
  </si>
  <si>
    <t>Estimated</t>
  </si>
  <si>
    <t>Actual</t>
  </si>
  <si>
    <t>Miscellaneous</t>
  </si>
  <si>
    <t>Total income</t>
  </si>
  <si>
    <t>Total expenses</t>
  </si>
  <si>
    <t>Total profit (or loss)</t>
  </si>
  <si>
    <t>Estimated</t>
    <phoneticPr fontId="1" type="noConversion"/>
  </si>
  <si>
    <t>Actual</t>
    <phoneticPr fontId="1" type="noConversion"/>
  </si>
  <si>
    <t>Estimated</t>
    <phoneticPr fontId="1" type="noConversion"/>
  </si>
  <si>
    <t>Actual</t>
    <phoneticPr fontId="1" type="noConversion"/>
  </si>
  <si>
    <t>Estimated</t>
    <phoneticPr fontId="1" type="noConversion"/>
  </si>
  <si>
    <t>Actual</t>
    <phoneticPr fontId="1" type="noConversion"/>
  </si>
  <si>
    <t>Estimated vs. Actual</t>
    <phoneticPr fontId="1" type="noConversion"/>
  </si>
  <si>
    <t>Total</t>
    <phoneticPr fontId="1" type="noConversion"/>
  </si>
  <si>
    <t>Actual Cost Breakdown</t>
    <phoneticPr fontId="1" type="noConversion"/>
  </si>
  <si>
    <t>Use this interactive spreadsheet to calculate your association's return on investment (ROI) for online member education.</t>
  </si>
  <si>
    <t>Investment</t>
  </si>
  <si>
    <t>Instructional design</t>
  </si>
  <si>
    <t>V/O Talent</t>
  </si>
  <si>
    <t>Photo licensing</t>
  </si>
  <si>
    <t>Video production</t>
  </si>
  <si>
    <t>Consulting (SME stipends)</t>
  </si>
  <si>
    <t xml:space="preserve">Miscellaneous </t>
  </si>
  <si>
    <t>Web Conferencing</t>
  </si>
  <si>
    <t>Annual costs</t>
  </si>
  <si>
    <t>LMS</t>
  </si>
  <si>
    <t>Annual fixed costs</t>
  </si>
  <si>
    <t>Licensing (per course/user)</t>
  </si>
  <si>
    <t>Courses sold (year 1)</t>
  </si>
  <si>
    <t>Estimated future growth (%)</t>
  </si>
  <si>
    <t>Courses sold (year 2)</t>
  </si>
  <si>
    <t>Courses sold (year 3)</t>
  </si>
  <si>
    <t>Total LMS costs (year 1)</t>
  </si>
  <si>
    <t>Total LMS costs (year 2)</t>
  </si>
  <si>
    <t>Total LMS costs (year 3)</t>
  </si>
  <si>
    <t>Content Development</t>
  </si>
  <si>
    <t>Marketing</t>
  </si>
  <si>
    <t>Print collateral</t>
  </si>
  <si>
    <t>Email marketing system</t>
  </si>
  <si>
    <t>eLearning ROI Calculator - Revenue Worksheet</t>
  </si>
  <si>
    <t>eLearning ROI Calculator - Investment Worksheet</t>
  </si>
  <si>
    <t>Revenue</t>
  </si>
  <si>
    <t>Member @</t>
  </si>
  <si>
    <t>Non-member @</t>
  </si>
  <si>
    <t>Workbook @</t>
  </si>
  <si>
    <t>DVD @</t>
  </si>
  <si>
    <t>Textbook @</t>
  </si>
  <si>
    <t>Certificate Frame @</t>
  </si>
  <si>
    <t>Supplemental Content Sales (Year 1)</t>
  </si>
  <si>
    <t>Certificate Program Sales (Year 1)</t>
  </si>
  <si>
    <t>Webinar Sales (Year 1)</t>
  </si>
  <si>
    <t>Individual Course Sales (Year 1)</t>
  </si>
  <si>
    <t>Projected Revenue (Year 2)</t>
  </si>
  <si>
    <t>Individual Course Sales (Year 2)</t>
  </si>
  <si>
    <t>Certificate Program Sales (Year 2)</t>
  </si>
  <si>
    <t>Webinar Sales (Year 2)</t>
  </si>
  <si>
    <t>Supplemental Content Sales (Year 2)</t>
  </si>
  <si>
    <t xml:space="preserve">Estimated future growth (%) </t>
  </si>
  <si>
    <t>Projected Revenue (Year 3)</t>
  </si>
  <si>
    <t>Individual Course Sales (Year 3)</t>
  </si>
  <si>
    <t>Certificate Program Sales (Year 3)</t>
  </si>
  <si>
    <t>Webinar Sales (Year 3)</t>
  </si>
  <si>
    <t>Supplemental Content Sales (Year 3)</t>
  </si>
  <si>
    <t>Return on Investment (ROI)</t>
  </si>
  <si>
    <t>Profit/Loss and ROI</t>
  </si>
  <si>
    <t>Projected Profit/Loss and ROI (Year 2)</t>
  </si>
  <si>
    <t>Projected Future Expenses</t>
  </si>
  <si>
    <t>Estimated Total Expense (Year 2)</t>
  </si>
  <si>
    <t>Estimated Total Expense (Year 3)</t>
  </si>
  <si>
    <t>Projected Profit/Loss and ROI (Year 3)</t>
  </si>
  <si>
    <t>ROI (Actual and Projected)</t>
  </si>
  <si>
    <t>Use this interactive spreadsheet to calculate your association's return on investment (ROI) for online member education. Use the 'Investment' sheet to track expenses and the 'Revenue' sheet to record earnings. Your Profit/Loss and ROI calculations will be performed as a function of these sheets.</t>
  </si>
  <si>
    <r>
      <rPr>
        <sz val="10"/>
        <color theme="0" tint="-0.499984740745262"/>
        <rFont val="Arial"/>
        <family val="2"/>
      </rPr>
      <t>©2014 Digitec Interactive</t>
    </r>
    <r>
      <rPr>
        <sz val="10"/>
        <color theme="10"/>
        <rFont val="Arial"/>
        <family val="2"/>
      </rPr>
      <t xml:space="preserve"> www.knowledgedirectweb.com </t>
    </r>
  </si>
</sst>
</file>

<file path=xl/styles.xml><?xml version="1.0" encoding="utf-8"?>
<styleSheet xmlns="http://schemas.openxmlformats.org/spreadsheetml/2006/main">
  <numFmts count="1">
    <numFmt numFmtId="8" formatCode="&quot;$&quot;#,##0.00_);[Red]\(&quot;$&quot;#,##0.00\)"/>
  </numFmts>
  <fonts count="27">
    <font>
      <sz val="10"/>
      <name val="Arial"/>
    </font>
    <font>
      <sz val="8"/>
      <name val="Arial"/>
      <family val="2"/>
    </font>
    <font>
      <sz val="10"/>
      <name val="Tahoma"/>
      <family val="2"/>
    </font>
    <font>
      <b/>
      <sz val="12"/>
      <name val="Tahoma"/>
      <family val="2"/>
    </font>
    <font>
      <b/>
      <sz val="18"/>
      <color indexed="9"/>
      <name val="Verdana"/>
      <family val="2"/>
    </font>
    <font>
      <sz val="18"/>
      <color indexed="9"/>
      <name val="Verdana"/>
      <family val="2"/>
    </font>
    <font>
      <sz val="9"/>
      <color indexed="9"/>
      <name val="Verdana"/>
      <family val="2"/>
    </font>
    <font>
      <sz val="9"/>
      <name val="Verdana"/>
      <family val="2"/>
    </font>
    <font>
      <sz val="10"/>
      <name val="Verdana"/>
      <family val="2"/>
    </font>
    <font>
      <b/>
      <sz val="11"/>
      <color indexed="9"/>
      <name val="Verdana"/>
      <family val="2"/>
    </font>
    <font>
      <sz val="11"/>
      <color indexed="9"/>
      <name val="Verdana"/>
      <family val="2"/>
    </font>
    <font>
      <sz val="9"/>
      <color indexed="63"/>
      <name val="Verdana"/>
      <family val="2"/>
    </font>
    <font>
      <b/>
      <sz val="9"/>
      <color indexed="63"/>
      <name val="Verdana"/>
      <family val="2"/>
    </font>
    <font>
      <sz val="16"/>
      <color indexed="62"/>
      <name val="Verdana"/>
      <family val="2"/>
    </font>
    <font>
      <b/>
      <sz val="11"/>
      <color indexed="63"/>
      <name val="Verdana"/>
      <family val="2"/>
    </font>
    <font>
      <b/>
      <sz val="12"/>
      <color indexed="9"/>
      <name val="Verdana"/>
      <family val="2"/>
    </font>
    <font>
      <sz val="12"/>
      <name val="Verdana"/>
      <family val="2"/>
    </font>
    <font>
      <sz val="10"/>
      <color indexed="9"/>
      <name val="Verdana"/>
      <family val="2"/>
    </font>
    <font>
      <b/>
      <sz val="12"/>
      <color indexed="63"/>
      <name val="Verdana"/>
      <family val="2"/>
    </font>
    <font>
      <sz val="10"/>
      <color indexed="9"/>
      <name val="Arial"/>
      <family val="2"/>
    </font>
    <font>
      <b/>
      <sz val="32"/>
      <color indexed="9"/>
      <name val="Verdana"/>
      <family val="2"/>
    </font>
    <font>
      <sz val="16"/>
      <color theme="0"/>
      <name val="Verdana"/>
      <family val="2"/>
    </font>
    <font>
      <b/>
      <sz val="10"/>
      <color indexed="63"/>
      <name val="Verdana"/>
      <family val="2"/>
    </font>
    <font>
      <b/>
      <sz val="9"/>
      <name val="Verdana"/>
      <family val="2"/>
    </font>
    <font>
      <u/>
      <sz val="10"/>
      <color theme="10"/>
      <name val="Arial"/>
      <family val="2"/>
    </font>
    <font>
      <sz val="10"/>
      <color theme="0" tint="-0.499984740745262"/>
      <name val="Arial"/>
      <family val="2"/>
    </font>
    <font>
      <sz val="10"/>
      <color theme="10"/>
      <name val="Arial"/>
      <family val="2"/>
    </font>
  </fonts>
  <fills count="11">
    <fill>
      <patternFill patternType="none"/>
    </fill>
    <fill>
      <patternFill patternType="gray125"/>
    </fill>
    <fill>
      <patternFill patternType="solid">
        <fgColor indexed="45"/>
        <bgColor indexed="64"/>
      </patternFill>
    </fill>
    <fill>
      <patternFill patternType="solid">
        <fgColor indexed="45"/>
        <bgColor indexed="22"/>
      </patternFill>
    </fill>
    <fill>
      <patternFill patternType="solid">
        <fgColor indexed="65"/>
        <bgColor indexed="62"/>
      </patternFill>
    </fill>
    <fill>
      <patternFill patternType="solid">
        <fgColor indexed="23"/>
        <bgColor indexed="64"/>
      </patternFill>
    </fill>
    <fill>
      <patternFill patternType="solid">
        <fgColor theme="5"/>
        <bgColor indexed="64"/>
      </patternFill>
    </fill>
    <fill>
      <patternFill patternType="solid">
        <fgColor rgb="FFEAEAEA"/>
        <bgColor indexed="64"/>
      </patternFill>
    </fill>
    <fill>
      <patternFill patternType="solid">
        <fgColor theme="4"/>
        <bgColor indexed="64"/>
      </patternFill>
    </fill>
    <fill>
      <patternFill patternType="solid">
        <fgColor rgb="FF0070C0"/>
        <bgColor indexed="22"/>
      </patternFill>
    </fill>
    <fill>
      <patternFill patternType="solid">
        <fgColor rgb="FF0070C0"/>
        <bgColor indexed="64"/>
      </patternFill>
    </fill>
  </fills>
  <borders count="38">
    <border>
      <left/>
      <right/>
      <top/>
      <bottom/>
      <diagonal/>
    </border>
    <border>
      <left style="thin">
        <color indexed="62"/>
      </left>
      <right/>
      <top/>
      <bottom/>
      <diagonal/>
    </border>
    <border>
      <left/>
      <right/>
      <top/>
      <bottom style="thin">
        <color indexed="64"/>
      </bottom>
      <diagonal/>
    </border>
    <border>
      <left style="thin">
        <color indexed="62"/>
      </left>
      <right/>
      <top style="medium">
        <color indexed="62"/>
      </top>
      <bottom style="thin">
        <color indexed="62"/>
      </bottom>
      <diagonal/>
    </border>
    <border>
      <left/>
      <right/>
      <top style="medium">
        <color indexed="62"/>
      </top>
      <bottom style="thin">
        <color indexed="62"/>
      </bottom>
      <diagonal/>
    </border>
    <border>
      <left/>
      <right style="thin">
        <color indexed="62"/>
      </right>
      <top style="medium">
        <color indexed="62"/>
      </top>
      <bottom style="thin">
        <color indexed="62"/>
      </bottom>
      <diagonal/>
    </border>
    <border>
      <left style="thin">
        <color indexed="62"/>
      </left>
      <right/>
      <top style="thin">
        <color indexed="62"/>
      </top>
      <bottom style="thin">
        <color indexed="62"/>
      </bottom>
      <diagonal/>
    </border>
    <border>
      <left/>
      <right/>
      <top/>
      <bottom style="thin">
        <color indexed="62"/>
      </bottom>
      <diagonal/>
    </border>
    <border>
      <left style="thin">
        <color indexed="62"/>
      </left>
      <right style="thin">
        <color indexed="62"/>
      </right>
      <top style="thin">
        <color indexed="10"/>
      </top>
      <bottom style="thin">
        <color indexed="62"/>
      </bottom>
      <diagonal/>
    </border>
    <border>
      <left/>
      <right/>
      <top style="medium">
        <color indexed="62"/>
      </top>
      <bottom style="medium">
        <color indexed="62"/>
      </bottom>
      <diagonal/>
    </border>
    <border>
      <left style="thin">
        <color indexed="62"/>
      </left>
      <right style="thin">
        <color indexed="62"/>
      </right>
      <top style="thin">
        <color indexed="62"/>
      </top>
      <bottom style="thin">
        <color indexed="62"/>
      </bottom>
      <diagonal/>
    </border>
    <border>
      <left style="thin">
        <color indexed="62"/>
      </left>
      <right/>
      <top style="medium">
        <color indexed="62"/>
      </top>
      <bottom style="medium">
        <color indexed="62"/>
      </bottom>
      <diagonal/>
    </border>
    <border>
      <left style="thin">
        <color indexed="48"/>
      </left>
      <right style="thin">
        <color indexed="48"/>
      </right>
      <top style="thin">
        <color indexed="48"/>
      </top>
      <bottom style="thin">
        <color indexed="48"/>
      </bottom>
      <diagonal/>
    </border>
    <border>
      <left/>
      <right style="thin">
        <color indexed="10"/>
      </right>
      <top style="thin">
        <color indexed="10"/>
      </top>
      <bottom style="thin">
        <color indexed="10"/>
      </bottom>
      <diagonal/>
    </border>
    <border>
      <left/>
      <right/>
      <top style="medium">
        <color indexed="62"/>
      </top>
      <bottom/>
      <diagonal/>
    </border>
    <border>
      <left/>
      <right style="thin">
        <color indexed="10"/>
      </right>
      <top/>
      <bottom style="thin">
        <color indexed="10"/>
      </bottom>
      <diagonal/>
    </border>
    <border>
      <left style="medium">
        <color indexed="62"/>
      </left>
      <right/>
      <top style="medium">
        <color indexed="62"/>
      </top>
      <bottom style="medium">
        <color indexed="62"/>
      </bottom>
      <diagonal/>
    </border>
    <border>
      <left/>
      <right style="medium">
        <color indexed="62"/>
      </right>
      <top style="medium">
        <color indexed="62"/>
      </top>
      <bottom style="medium">
        <color indexed="62"/>
      </bottom>
      <diagonal/>
    </border>
    <border>
      <left style="thin">
        <color indexed="62"/>
      </left>
      <right style="thin">
        <color indexed="62"/>
      </right>
      <top style="medium">
        <color indexed="62"/>
      </top>
      <bottom style="thin">
        <color indexed="62"/>
      </bottom>
      <diagonal/>
    </border>
    <border>
      <left style="thin">
        <color indexed="62"/>
      </left>
      <right/>
      <top style="medium">
        <color indexed="62"/>
      </top>
      <bottom/>
      <diagonal/>
    </border>
    <border>
      <left/>
      <right style="thin">
        <color indexed="62"/>
      </right>
      <top style="medium">
        <color indexed="62"/>
      </top>
      <bottom/>
      <diagonal/>
    </border>
    <border>
      <left style="thin">
        <color indexed="63"/>
      </left>
      <right style="thin">
        <color indexed="63"/>
      </right>
      <top style="thin">
        <color indexed="63"/>
      </top>
      <bottom style="thin">
        <color indexed="63"/>
      </bottom>
      <diagonal/>
    </border>
    <border>
      <left style="thin">
        <color indexed="10"/>
      </left>
      <right/>
      <top/>
      <bottom/>
      <diagonal/>
    </border>
    <border>
      <left style="medium">
        <color indexed="62"/>
      </left>
      <right style="medium">
        <color indexed="62"/>
      </right>
      <top style="medium">
        <color indexed="62"/>
      </top>
      <bottom style="medium">
        <color indexed="62"/>
      </bottom>
      <diagonal/>
    </border>
    <border>
      <left/>
      <right style="thin">
        <color indexed="48"/>
      </right>
      <top/>
      <bottom style="thin">
        <color indexed="48"/>
      </bottom>
      <diagonal/>
    </border>
    <border>
      <left/>
      <right/>
      <top/>
      <bottom style="medium">
        <color indexed="9"/>
      </bottom>
      <diagonal/>
    </border>
    <border>
      <left/>
      <right/>
      <top style="medium">
        <color indexed="9"/>
      </top>
      <bottom/>
      <diagonal/>
    </border>
    <border>
      <left/>
      <right/>
      <top/>
      <bottom style="medium">
        <color indexed="62"/>
      </bottom>
      <diagonal/>
    </border>
    <border>
      <left style="medium">
        <color indexed="62"/>
      </left>
      <right style="medium">
        <color indexed="62"/>
      </right>
      <top style="medium">
        <color indexed="62"/>
      </top>
      <bottom/>
      <diagonal/>
    </border>
    <border>
      <left style="thin">
        <color rgb="FFFF0000"/>
      </left>
      <right style="thin">
        <color rgb="FFFF0000"/>
      </right>
      <top style="thin">
        <color rgb="FFFF0000"/>
      </top>
      <bottom style="thin">
        <color indexed="10"/>
      </bottom>
      <diagonal/>
    </border>
    <border>
      <left style="thin">
        <color rgb="FFFF0000"/>
      </left>
      <right style="thin">
        <color rgb="FFFF0000"/>
      </right>
      <top style="thin">
        <color indexed="10"/>
      </top>
      <bottom style="thin">
        <color rgb="FFFF0000"/>
      </bottom>
      <diagonal/>
    </border>
    <border>
      <left style="thin">
        <color indexed="48"/>
      </left>
      <right style="thin">
        <color indexed="48"/>
      </right>
      <top style="thin">
        <color indexed="48"/>
      </top>
      <bottom/>
      <diagonal/>
    </border>
    <border>
      <left style="thin">
        <color indexed="48"/>
      </left>
      <right style="thin">
        <color indexed="48"/>
      </right>
      <top/>
      <bottom style="thin">
        <color indexed="48"/>
      </bottom>
      <diagonal/>
    </border>
    <border>
      <left/>
      <right style="thin">
        <color indexed="62"/>
      </right>
      <top/>
      <bottom/>
      <diagonal/>
    </border>
    <border>
      <left style="thin">
        <color rgb="FF7795CB"/>
      </left>
      <right style="thin">
        <color rgb="FF7795CB"/>
      </right>
      <top style="thin">
        <color rgb="FF7795CB"/>
      </top>
      <bottom style="thin">
        <color rgb="FF7795CB"/>
      </bottom>
      <diagonal/>
    </border>
    <border>
      <left style="thin">
        <color rgb="FF7795CB"/>
      </left>
      <right style="thin">
        <color rgb="FF7795CB"/>
      </right>
      <top style="thin">
        <color rgb="FF7795CB"/>
      </top>
      <bottom/>
      <diagonal/>
    </border>
    <border>
      <left style="thin">
        <color rgb="FF7795CB"/>
      </left>
      <right style="thin">
        <color rgb="FF7795CB"/>
      </right>
      <top/>
      <bottom style="thin">
        <color rgb="FF7795CB"/>
      </bottom>
      <diagonal/>
    </border>
    <border>
      <left style="thin">
        <color rgb="FF7795CB"/>
      </left>
      <right/>
      <top/>
      <bottom/>
      <diagonal/>
    </border>
  </borders>
  <cellStyleXfs count="2">
    <xf numFmtId="0" fontId="0" fillId="0" borderId="0"/>
    <xf numFmtId="0" fontId="24" fillId="0" borderId="0" applyNumberFormat="0" applyFill="0" applyBorder="0" applyAlignment="0" applyProtection="0">
      <alignment vertical="top"/>
      <protection locked="0"/>
    </xf>
  </cellStyleXfs>
  <cellXfs count="114">
    <xf numFmtId="0" fontId="0" fillId="0" borderId="0" xfId="0"/>
    <xf numFmtId="0" fontId="2" fillId="0" borderId="0" xfId="0" applyFont="1"/>
    <xf numFmtId="0" fontId="2" fillId="0" borderId="0" xfId="0" applyFont="1" applyBorder="1"/>
    <xf numFmtId="0" fontId="7" fillId="0" borderId="1" xfId="0" applyNumberFormat="1" applyFont="1" applyFill="1" applyBorder="1" applyAlignment="1" applyProtection="1"/>
    <xf numFmtId="0" fontId="8" fillId="0" borderId="0" xfId="0" applyFont="1"/>
    <xf numFmtId="0" fontId="8" fillId="0" borderId="0" xfId="0" applyFont="1" applyAlignment="1">
      <alignment horizontal="right"/>
    </xf>
    <xf numFmtId="8" fontId="7" fillId="0" borderId="15" xfId="0" applyNumberFormat="1" applyFont="1" applyFill="1" applyBorder="1" applyAlignment="1" applyProtection="1">
      <alignment horizontal="right"/>
    </xf>
    <xf numFmtId="8" fontId="7" fillId="0" borderId="13" xfId="0" applyNumberFormat="1" applyFont="1" applyFill="1" applyBorder="1" applyAlignment="1" applyProtection="1">
      <alignment horizontal="right"/>
    </xf>
    <xf numFmtId="8" fontId="7" fillId="0" borderId="12" xfId="0" applyNumberFormat="1" applyFont="1" applyFill="1" applyBorder="1" applyAlignment="1" applyProtection="1">
      <alignment horizontal="right"/>
    </xf>
    <xf numFmtId="0" fontId="3" fillId="0" borderId="0" xfId="0" applyFont="1" applyBorder="1"/>
    <xf numFmtId="0" fontId="7" fillId="2" borderId="6" xfId="0" applyNumberFormat="1" applyFont="1" applyFill="1" applyBorder="1" applyAlignment="1" applyProtection="1"/>
    <xf numFmtId="8" fontId="12" fillId="2" borderId="7" xfId="0" applyNumberFormat="1" applyFont="1" applyFill="1" applyBorder="1" applyAlignment="1" applyProtection="1">
      <alignment horizontal="right"/>
    </xf>
    <xf numFmtId="8" fontId="12" fillId="2" borderId="8" xfId="0" applyNumberFormat="1" applyFont="1" applyFill="1" applyBorder="1" applyAlignment="1" applyProtection="1">
      <alignment horizontal="right"/>
    </xf>
    <xf numFmtId="0" fontId="2" fillId="2" borderId="0" xfId="0" applyFont="1" applyFill="1"/>
    <xf numFmtId="0" fontId="2" fillId="0" borderId="0" xfId="0" applyFont="1" applyFill="1"/>
    <xf numFmtId="0" fontId="13" fillId="0" borderId="0" xfId="0" applyFont="1" applyBorder="1" applyAlignment="1">
      <alignment horizontal="left" vertical="center"/>
    </xf>
    <xf numFmtId="0" fontId="7" fillId="0" borderId="0" xfId="0" applyNumberFormat="1" applyFont="1" applyFill="1" applyBorder="1" applyAlignment="1" applyProtection="1"/>
    <xf numFmtId="0" fontId="7" fillId="0" borderId="0" xfId="0" applyNumberFormat="1" applyFont="1" applyFill="1" applyBorder="1" applyAlignment="1" applyProtection="1">
      <alignment horizontal="right"/>
    </xf>
    <xf numFmtId="8" fontId="7" fillId="0" borderId="0" xfId="0" applyNumberFormat="1" applyFont="1" applyFill="1" applyBorder="1" applyAlignment="1" applyProtection="1"/>
    <xf numFmtId="0" fontId="7" fillId="0" borderId="13" xfId="0" applyNumberFormat="1" applyFont="1" applyFill="1" applyBorder="1" applyAlignment="1" applyProtection="1">
      <alignment horizontal="right"/>
    </xf>
    <xf numFmtId="0" fontId="7" fillId="0" borderId="12" xfId="0" applyNumberFormat="1" applyFont="1" applyFill="1" applyBorder="1" applyAlignment="1" applyProtection="1">
      <alignment horizontal="right"/>
    </xf>
    <xf numFmtId="0" fontId="7" fillId="0" borderId="13" xfId="0" applyNumberFormat="1" applyFont="1" applyFill="1" applyBorder="1" applyAlignment="1" applyProtection="1"/>
    <xf numFmtId="0" fontId="7" fillId="0" borderId="12" xfId="0" applyNumberFormat="1" applyFont="1" applyFill="1" applyBorder="1" applyAlignment="1" applyProtection="1"/>
    <xf numFmtId="8" fontId="11" fillId="0" borderId="0" xfId="0" applyNumberFormat="1" applyFont="1" applyFill="1" applyBorder="1" applyAlignment="1" applyProtection="1">
      <alignment horizontal="right"/>
    </xf>
    <xf numFmtId="8" fontId="12" fillId="0" borderId="0" xfId="0" applyNumberFormat="1" applyFont="1" applyFill="1" applyBorder="1" applyAlignment="1" applyProtection="1">
      <alignment horizontal="right"/>
    </xf>
    <xf numFmtId="0" fontId="11" fillId="0" borderId="0" xfId="0" applyNumberFormat="1" applyFont="1" applyFill="1" applyBorder="1" applyAlignment="1" applyProtection="1"/>
    <xf numFmtId="0" fontId="12" fillId="0" borderId="0" xfId="0" applyNumberFormat="1" applyFont="1" applyFill="1" applyBorder="1" applyAlignment="1" applyProtection="1">
      <alignment horizontal="right"/>
    </xf>
    <xf numFmtId="8" fontId="11" fillId="0" borderId="0" xfId="0" applyNumberFormat="1" applyFont="1" applyFill="1" applyBorder="1" applyAlignment="1" applyProtection="1"/>
    <xf numFmtId="8" fontId="11" fillId="0" borderId="2" xfId="0" applyNumberFormat="1" applyFont="1" applyFill="1" applyBorder="1" applyAlignment="1" applyProtection="1"/>
    <xf numFmtId="8" fontId="12" fillId="0" borderId="0" xfId="0" applyNumberFormat="1" applyFont="1" applyFill="1" applyBorder="1" applyAlignment="1" applyProtection="1"/>
    <xf numFmtId="8" fontId="7" fillId="0" borderId="21" xfId="0" applyNumberFormat="1" applyFont="1" applyFill="1" applyBorder="1" applyAlignment="1" applyProtection="1"/>
    <xf numFmtId="0" fontId="11" fillId="0" borderId="0" xfId="0" applyNumberFormat="1" applyFont="1" applyFill="1" applyBorder="1" applyAlignment="1" applyProtection="1">
      <alignment horizontal="right"/>
    </xf>
    <xf numFmtId="0" fontId="11" fillId="0" borderId="22" xfId="0" applyNumberFormat="1" applyFont="1" applyFill="1" applyBorder="1" applyAlignment="1" applyProtection="1">
      <alignment horizontal="right"/>
    </xf>
    <xf numFmtId="8" fontId="7" fillId="4" borderId="12" xfId="0" applyNumberFormat="1" applyFont="1" applyFill="1" applyBorder="1" applyAlignment="1" applyProtection="1">
      <alignment horizontal="right"/>
    </xf>
    <xf numFmtId="8" fontId="12" fillId="2" borderId="7" xfId="0" applyNumberFormat="1" applyFont="1" applyFill="1" applyBorder="1" applyAlignment="1">
      <alignment horizontal="right"/>
    </xf>
    <xf numFmtId="8" fontId="12" fillId="2" borderId="8" xfId="0" applyNumberFormat="1" applyFont="1" applyFill="1" applyBorder="1" applyAlignment="1">
      <alignment horizontal="right"/>
    </xf>
    <xf numFmtId="8" fontId="14" fillId="3" borderId="10" xfId="0" applyNumberFormat="1" applyFont="1" applyFill="1" applyBorder="1" applyAlignment="1" applyProtection="1">
      <alignment horizontal="right" vertical="center"/>
    </xf>
    <xf numFmtId="8" fontId="11" fillId="0" borderId="15" xfId="0" applyNumberFormat="1" applyFont="1" applyFill="1" applyBorder="1" applyAlignment="1" applyProtection="1"/>
    <xf numFmtId="8" fontId="11" fillId="0" borderId="13" xfId="0" applyNumberFormat="1" applyFont="1" applyFill="1" applyBorder="1" applyAlignment="1" applyProtection="1"/>
    <xf numFmtId="8" fontId="11" fillId="0" borderId="12" xfId="0" applyNumberFormat="1" applyFont="1" applyFill="1" applyBorder="1" applyAlignment="1" applyProtection="1"/>
    <xf numFmtId="0" fontId="11" fillId="0" borderId="24" xfId="0" applyNumberFormat="1" applyFont="1" applyFill="1" applyBorder="1" applyAlignment="1" applyProtection="1"/>
    <xf numFmtId="8" fontId="18" fillId="3" borderId="10" xfId="0" applyNumberFormat="1" applyFont="1" applyFill="1" applyBorder="1" applyAlignment="1" applyProtection="1">
      <alignment vertical="center"/>
    </xf>
    <xf numFmtId="0" fontId="4" fillId="5" borderId="0" xfId="0" applyFont="1" applyFill="1" applyBorder="1" applyAlignment="1">
      <alignment horizontal="center" vertical="center"/>
    </xf>
    <xf numFmtId="0" fontId="19" fillId="5" borderId="0" xfId="0" applyFont="1" applyFill="1" applyBorder="1" applyAlignment="1">
      <alignment horizontal="left" vertical="center"/>
    </xf>
    <xf numFmtId="38" fontId="7" fillId="0" borderId="12" xfId="0" applyNumberFormat="1" applyFont="1" applyFill="1" applyBorder="1" applyAlignment="1" applyProtection="1">
      <alignment horizontal="right"/>
    </xf>
    <xf numFmtId="38" fontId="7" fillId="0" borderId="13" xfId="0" applyNumberFormat="1" applyFont="1" applyFill="1" applyBorder="1" applyAlignment="1" applyProtection="1">
      <alignment horizontal="right"/>
    </xf>
    <xf numFmtId="8" fontId="22" fillId="3" borderId="3" xfId="0" applyNumberFormat="1" applyFont="1" applyFill="1" applyBorder="1" applyAlignment="1" applyProtection="1">
      <alignment horizontal="right" vertical="center"/>
    </xf>
    <xf numFmtId="8" fontId="22" fillId="3" borderId="18" xfId="0" applyNumberFormat="1" applyFont="1" applyFill="1" applyBorder="1" applyAlignment="1" applyProtection="1">
      <alignment horizontal="right" vertical="center"/>
    </xf>
    <xf numFmtId="0" fontId="2" fillId="7" borderId="0" xfId="0" applyFont="1" applyFill="1"/>
    <xf numFmtId="9" fontId="7" fillId="0" borderId="12" xfId="0" applyNumberFormat="1" applyFont="1" applyFill="1" applyBorder="1" applyAlignment="1" applyProtection="1">
      <alignment horizontal="right"/>
    </xf>
    <xf numFmtId="9" fontId="7" fillId="0" borderId="13" xfId="0" applyNumberFormat="1" applyFont="1" applyFill="1" applyBorder="1" applyAlignment="1" applyProtection="1">
      <alignment horizontal="right"/>
    </xf>
    <xf numFmtId="0" fontId="19" fillId="0" borderId="0" xfId="0" applyFont="1" applyFill="1" applyBorder="1" applyAlignment="1">
      <alignment horizontal="left" vertical="center"/>
    </xf>
    <xf numFmtId="0" fontId="5" fillId="0" borderId="0" xfId="0" applyFont="1" applyFill="1" applyBorder="1" applyAlignment="1">
      <alignment horizontal="left" vertical="center"/>
    </xf>
    <xf numFmtId="0" fontId="2" fillId="0" borderId="0" xfId="0" applyFont="1" applyFill="1" applyBorder="1"/>
    <xf numFmtId="0" fontId="21" fillId="0" borderId="0" xfId="0" applyFont="1" applyFill="1" applyBorder="1" applyAlignment="1">
      <alignment horizontal="center" vertical="center"/>
    </xf>
    <xf numFmtId="0" fontId="3" fillId="0" borderId="0" xfId="0" applyFont="1" applyFill="1" applyBorder="1"/>
    <xf numFmtId="0" fontId="21" fillId="6" borderId="0" xfId="0" applyFont="1" applyFill="1" applyBorder="1" applyAlignment="1">
      <alignment vertical="center"/>
    </xf>
    <xf numFmtId="9" fontId="23" fillId="0" borderId="0" xfId="0" applyNumberFormat="1" applyFont="1" applyFill="1" applyBorder="1"/>
    <xf numFmtId="1" fontId="7" fillId="0" borderId="12" xfId="0" applyNumberFormat="1" applyFont="1" applyFill="1" applyBorder="1" applyAlignment="1" applyProtection="1">
      <alignment horizontal="right"/>
    </xf>
    <xf numFmtId="1" fontId="7" fillId="0" borderId="12" xfId="0" applyNumberFormat="1" applyFont="1" applyFill="1" applyBorder="1" applyAlignment="1" applyProtection="1"/>
    <xf numFmtId="10" fontId="18" fillId="3" borderId="10" xfId="0" applyNumberFormat="1" applyFont="1" applyFill="1" applyBorder="1" applyAlignment="1" applyProtection="1">
      <alignment vertical="center"/>
    </xf>
    <xf numFmtId="0" fontId="4" fillId="0" borderId="0" xfId="0" applyFont="1" applyFill="1" applyBorder="1" applyAlignment="1">
      <alignment horizontal="center" vertical="center"/>
    </xf>
    <xf numFmtId="8" fontId="11" fillId="0" borderId="29" xfId="0" applyNumberFormat="1" applyFont="1" applyFill="1" applyBorder="1" applyAlignment="1" applyProtection="1"/>
    <xf numFmtId="8" fontId="11" fillId="0" borderId="30" xfId="0" applyNumberFormat="1" applyFont="1" applyFill="1" applyBorder="1" applyAlignment="1" applyProtection="1"/>
    <xf numFmtId="0" fontId="11" fillId="0" borderId="31" xfId="0" applyNumberFormat="1" applyFont="1" applyFill="1" applyBorder="1" applyAlignment="1" applyProtection="1"/>
    <xf numFmtId="0" fontId="11" fillId="0" borderId="32" xfId="0" applyNumberFormat="1" applyFont="1" applyFill="1" applyBorder="1" applyAlignment="1" applyProtection="1"/>
    <xf numFmtId="8" fontId="18" fillId="0" borderId="33" xfId="0" applyNumberFormat="1" applyFont="1" applyFill="1" applyBorder="1" applyAlignment="1" applyProtection="1">
      <alignment vertical="center"/>
    </xf>
    <xf numFmtId="10" fontId="18" fillId="0" borderId="33" xfId="0" applyNumberFormat="1" applyFont="1" applyFill="1" applyBorder="1" applyAlignment="1" applyProtection="1">
      <alignment vertical="center"/>
    </xf>
    <xf numFmtId="0" fontId="21" fillId="0" borderId="0" xfId="0" applyFont="1" applyFill="1" applyBorder="1" applyAlignment="1">
      <alignment vertical="center"/>
    </xf>
    <xf numFmtId="8" fontId="22" fillId="0" borderId="34" xfId="0" applyNumberFormat="1" applyFont="1" applyFill="1" applyBorder="1" applyAlignment="1" applyProtection="1">
      <alignment horizontal="right" vertical="center"/>
    </xf>
    <xf numFmtId="0" fontId="2" fillId="0" borderId="35" xfId="0" applyFont="1" applyBorder="1"/>
    <xf numFmtId="0" fontId="2" fillId="0" borderId="36" xfId="0" applyFont="1" applyBorder="1"/>
    <xf numFmtId="0" fontId="2" fillId="0" borderId="37" xfId="0" applyFont="1" applyBorder="1"/>
    <xf numFmtId="0" fontId="26" fillId="0" borderId="0" xfId="1" applyFont="1" applyAlignment="1" applyProtection="1"/>
    <xf numFmtId="0" fontId="21" fillId="6" borderId="0" xfId="0" applyFont="1" applyFill="1" applyBorder="1" applyAlignment="1">
      <alignment horizontal="center" vertical="center"/>
    </xf>
    <xf numFmtId="0" fontId="8" fillId="2" borderId="0" xfId="0" applyFont="1" applyFill="1" applyAlignment="1">
      <alignment horizontal="center"/>
    </xf>
    <xf numFmtId="0" fontId="4" fillId="5" borderId="0" xfId="0" applyFont="1" applyFill="1" applyBorder="1" applyAlignment="1">
      <alignment horizontal="center" vertical="center"/>
    </xf>
    <xf numFmtId="0" fontId="19" fillId="5" borderId="0" xfId="0" applyFont="1" applyFill="1" applyBorder="1" applyAlignment="1">
      <alignment horizontal="center" vertical="top" wrapText="1"/>
    </xf>
    <xf numFmtId="0" fontId="4" fillId="5" borderId="26" xfId="0" applyFont="1" applyFill="1" applyBorder="1" applyAlignment="1">
      <alignment horizontal="center" vertical="center"/>
    </xf>
    <xf numFmtId="0" fontId="2" fillId="2" borderId="0" xfId="0" applyFont="1" applyFill="1" applyAlignment="1">
      <alignment horizontal="center"/>
    </xf>
    <xf numFmtId="0" fontId="19" fillId="5" borderId="0" xfId="0" applyFont="1" applyFill="1" applyBorder="1" applyAlignment="1">
      <alignment horizontal="center" vertical="center"/>
    </xf>
    <xf numFmtId="0" fontId="23" fillId="0" borderId="27" xfId="0" applyFont="1" applyFill="1" applyBorder="1" applyAlignment="1">
      <alignment horizontal="left" vertical="center"/>
    </xf>
    <xf numFmtId="0" fontId="2" fillId="8" borderId="0" xfId="0" applyFont="1" applyFill="1" applyAlignment="1">
      <alignment horizontal="center"/>
    </xf>
    <xf numFmtId="0" fontId="10" fillId="9" borderId="1" xfId="0" applyNumberFormat="1" applyFont="1" applyFill="1" applyBorder="1" applyAlignment="1" applyProtection="1">
      <alignment horizontal="center" vertical="center"/>
    </xf>
    <xf numFmtId="0" fontId="10" fillId="9" borderId="0" xfId="0" applyNumberFormat="1" applyFont="1" applyFill="1" applyBorder="1" applyAlignment="1" applyProtection="1">
      <alignment horizontal="center" vertical="center"/>
    </xf>
    <xf numFmtId="0" fontId="2" fillId="10" borderId="0" xfId="0" applyFont="1" applyFill="1" applyAlignment="1">
      <alignment horizontal="center"/>
    </xf>
    <xf numFmtId="0" fontId="9" fillId="9" borderId="19" xfId="0" applyNumberFormat="1" applyFont="1" applyFill="1" applyBorder="1" applyAlignment="1" applyProtection="1">
      <alignment horizontal="left" vertical="center" wrapText="1"/>
    </xf>
    <xf numFmtId="0" fontId="9" fillId="9" borderId="14" xfId="0" applyNumberFormat="1" applyFont="1" applyFill="1" applyBorder="1" applyAlignment="1" applyProtection="1">
      <alignment horizontal="left" vertical="center" wrapText="1"/>
    </xf>
    <xf numFmtId="0" fontId="16" fillId="10" borderId="14" xfId="0" applyNumberFormat="1" applyFont="1" applyFill="1" applyBorder="1" applyAlignment="1" applyProtection="1"/>
    <xf numFmtId="0" fontId="9" fillId="9" borderId="11" xfId="0" applyNumberFormat="1" applyFont="1" applyFill="1" applyBorder="1" applyAlignment="1" applyProtection="1">
      <alignment horizontal="center" vertical="center" wrapText="1"/>
    </xf>
    <xf numFmtId="0" fontId="15" fillId="9" borderId="19" xfId="0" applyNumberFormat="1" applyFont="1" applyFill="1" applyBorder="1" applyAlignment="1" applyProtection="1"/>
    <xf numFmtId="0" fontId="17" fillId="9" borderId="28" xfId="0" applyNumberFormat="1" applyFont="1" applyFill="1" applyBorder="1" applyAlignment="1" applyProtection="1">
      <alignment horizontal="right" vertical="center"/>
    </xf>
    <xf numFmtId="0" fontId="17" fillId="9" borderId="14" xfId="0" applyNumberFormat="1" applyFont="1" applyFill="1" applyBorder="1" applyAlignment="1" applyProtection="1">
      <alignment horizontal="right" vertical="center"/>
    </xf>
    <xf numFmtId="0" fontId="17" fillId="9" borderId="23" xfId="0" applyNumberFormat="1" applyFont="1" applyFill="1" applyBorder="1" applyAlignment="1" applyProtection="1">
      <alignment horizontal="right" vertical="center"/>
    </xf>
    <xf numFmtId="0" fontId="2" fillId="10" borderId="0" xfId="0" applyFont="1" applyFill="1" applyAlignment="1">
      <alignment horizontal="center"/>
    </xf>
    <xf numFmtId="0" fontId="10" fillId="9" borderId="16" xfId="0" applyNumberFormat="1" applyFont="1" applyFill="1" applyBorder="1" applyAlignment="1" applyProtection="1">
      <alignment vertical="center"/>
    </xf>
    <xf numFmtId="0" fontId="10" fillId="9" borderId="16" xfId="0" applyNumberFormat="1" applyFont="1" applyFill="1" applyBorder="1" applyAlignment="1" applyProtection="1"/>
    <xf numFmtId="0" fontId="2" fillId="10" borderId="17" xfId="0" applyFont="1" applyFill="1" applyBorder="1"/>
    <xf numFmtId="0" fontId="6" fillId="9" borderId="5" xfId="0" applyNumberFormat="1" applyFont="1" applyFill="1" applyBorder="1" applyAlignment="1" applyProtection="1">
      <alignment horizontal="right" vertical="center"/>
    </xf>
    <xf numFmtId="0" fontId="6" fillId="9" borderId="14" xfId="0" applyNumberFormat="1" applyFont="1" applyFill="1" applyBorder="1" applyAlignment="1" applyProtection="1">
      <alignment horizontal="right" vertical="center"/>
    </xf>
    <xf numFmtId="0" fontId="10" fillId="9" borderId="3" xfId="0" applyNumberFormat="1" applyFont="1" applyFill="1" applyBorder="1" applyAlignment="1" applyProtection="1">
      <alignment vertical="center"/>
    </xf>
    <xf numFmtId="0" fontId="2" fillId="10" borderId="0" xfId="0" applyFont="1" applyFill="1"/>
    <xf numFmtId="0" fontId="9" fillId="9" borderId="19" xfId="0" applyNumberFormat="1" applyFont="1" applyFill="1" applyBorder="1" applyAlignment="1" applyProtection="1">
      <alignment vertical="center"/>
    </xf>
    <xf numFmtId="0" fontId="21" fillId="10" borderId="0" xfId="0" applyFont="1" applyFill="1" applyBorder="1" applyAlignment="1">
      <alignment vertical="center"/>
    </xf>
    <xf numFmtId="0" fontId="6" fillId="9" borderId="4" xfId="0" applyNumberFormat="1" applyFont="1" applyFill="1" applyBorder="1" applyAlignment="1" applyProtection="1"/>
    <xf numFmtId="0" fontId="10" fillId="9" borderId="14" xfId="0" applyNumberFormat="1" applyFont="1" applyFill="1" applyBorder="1" applyAlignment="1" applyProtection="1">
      <alignment vertical="center"/>
    </xf>
    <xf numFmtId="0" fontId="6" fillId="9" borderId="14" xfId="0" applyNumberFormat="1" applyFont="1" applyFill="1" applyBorder="1" applyAlignment="1" applyProtection="1"/>
    <xf numFmtId="0" fontId="10" fillId="9" borderId="4" xfId="0" applyNumberFormat="1" applyFont="1" applyFill="1" applyBorder="1" applyAlignment="1" applyProtection="1">
      <alignment vertical="center"/>
    </xf>
    <xf numFmtId="0" fontId="6" fillId="9" borderId="20" xfId="0" applyNumberFormat="1" applyFont="1" applyFill="1" applyBorder="1" applyAlignment="1" applyProtection="1">
      <alignment horizontal="right" vertical="center"/>
    </xf>
    <xf numFmtId="0" fontId="6" fillId="9" borderId="9" xfId="0" applyNumberFormat="1" applyFont="1" applyFill="1" applyBorder="1" applyAlignment="1" applyProtection="1"/>
    <xf numFmtId="0" fontId="20" fillId="0" borderId="0" xfId="0" applyFont="1" applyFill="1" applyBorder="1" applyAlignment="1">
      <alignment horizontal="center" vertical="center"/>
    </xf>
    <xf numFmtId="0" fontId="20" fillId="0" borderId="25" xfId="0" applyFont="1" applyFill="1" applyBorder="1" applyAlignment="1">
      <alignment horizontal="center" vertical="center"/>
    </xf>
    <xf numFmtId="0" fontId="0" fillId="0" borderId="25" xfId="0" applyFill="1" applyBorder="1" applyAlignment="1">
      <alignment vertical="center"/>
    </xf>
    <xf numFmtId="0" fontId="2" fillId="0" borderId="25" xfId="0" applyFont="1" applyFill="1" applyBorder="1"/>
  </cellXfs>
  <cellStyles count="2">
    <cellStyle name="Hyperlink" xfId="1" builtinId="8"/>
    <cellStyle name="Normal" xfId="0" builtinId="0"/>
  </cellStyles>
  <dxfs count="0"/>
  <tableStyles count="0" defaultTableStyle="TableStyleMedium9"/>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EAEAEA"/>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7795CB"/>
      <rgbColor rgb="00333333"/>
    </indexedColors>
    <mruColors>
      <color rgb="FF686BB2"/>
      <color rgb="FF0000FF"/>
      <color rgb="FF7795CB"/>
      <color rgb="FF70BC1E"/>
      <color rgb="FFF7970F"/>
      <color rgb="FFC0C0C0"/>
      <color rgb="FFEAEAEA"/>
      <color rgb="FF314469"/>
    </mruColors>
  </colors>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en-US"/>
  <c:style val="18"/>
  <c:chart>
    <c:plotArea>
      <c:layout>
        <c:manualLayout>
          <c:layoutTarget val="inner"/>
          <c:xMode val="edge"/>
          <c:yMode val="edge"/>
          <c:x val="0.20375248306727659"/>
          <c:y val="0.11811023622047202"/>
          <c:w val="0.57044327792359295"/>
          <c:h val="0.69891616489115316"/>
        </c:manualLayout>
      </c:layout>
      <c:barChart>
        <c:barDir val="col"/>
        <c:grouping val="clustered"/>
        <c:ser>
          <c:idx val="0"/>
          <c:order val="0"/>
          <c:tx>
            <c:v>Year 1</c:v>
          </c:tx>
          <c:spPr>
            <a:solidFill>
              <a:srgbClr val="0000FF"/>
            </a:solidFill>
          </c:spPr>
          <c:dLbls>
            <c:showVal val="1"/>
          </c:dLbls>
          <c:cat>
            <c:strLit>
              <c:ptCount val="1"/>
              <c:pt idx="0">
                <c:v>Return on Investment</c:v>
              </c:pt>
            </c:strLit>
          </c:cat>
          <c:val>
            <c:numRef>
              <c:f>'eLearning ROI'!$C$16</c:f>
              <c:numCache>
                <c:formatCode>0.00%</c:formatCode>
                <c:ptCount val="1"/>
                <c:pt idx="0">
                  <c:v>5.5618328840970355</c:v>
                </c:pt>
              </c:numCache>
            </c:numRef>
          </c:val>
        </c:ser>
        <c:ser>
          <c:idx val="1"/>
          <c:order val="1"/>
          <c:tx>
            <c:v>Year 2 (projected)</c:v>
          </c:tx>
          <c:spPr>
            <a:solidFill>
              <a:srgbClr val="F7970F"/>
            </a:solidFill>
          </c:spPr>
          <c:dLbls>
            <c:showVal val="1"/>
          </c:dLbls>
          <c:cat>
            <c:strLit>
              <c:ptCount val="1"/>
              <c:pt idx="0">
                <c:v>Return on Investment</c:v>
              </c:pt>
            </c:strLit>
          </c:cat>
          <c:val>
            <c:numRef>
              <c:f>'eLearning ROI'!$C$30</c:f>
              <c:numCache>
                <c:formatCode>0.00%</c:formatCode>
                <c:ptCount val="1"/>
                <c:pt idx="0">
                  <c:v>10.131627870598216</c:v>
                </c:pt>
              </c:numCache>
            </c:numRef>
          </c:val>
        </c:ser>
        <c:ser>
          <c:idx val="2"/>
          <c:order val="2"/>
          <c:tx>
            <c:v>Year 3 (projected)</c:v>
          </c:tx>
          <c:spPr>
            <a:solidFill>
              <a:srgbClr val="70BC1E"/>
            </a:solidFill>
          </c:spPr>
          <c:dLbls>
            <c:showVal val="1"/>
          </c:dLbls>
          <c:cat>
            <c:strLit>
              <c:ptCount val="1"/>
              <c:pt idx="0">
                <c:v>Return on Investment</c:v>
              </c:pt>
            </c:strLit>
          </c:cat>
          <c:val>
            <c:numRef>
              <c:f>'eLearning ROI'!$G$30</c:f>
              <c:numCache>
                <c:formatCode>0.00%</c:formatCode>
                <c:ptCount val="1"/>
                <c:pt idx="0">
                  <c:v>11.272445679455155</c:v>
                </c:pt>
              </c:numCache>
            </c:numRef>
          </c:val>
        </c:ser>
        <c:axId val="75789056"/>
        <c:axId val="75790592"/>
      </c:barChart>
      <c:catAx>
        <c:axId val="75789056"/>
        <c:scaling>
          <c:orientation val="minMax"/>
        </c:scaling>
        <c:axPos val="b"/>
        <c:tickLblPos val="nextTo"/>
        <c:txPr>
          <a:bodyPr/>
          <a:lstStyle/>
          <a:p>
            <a:pPr>
              <a:defRPr sz="1200"/>
            </a:pPr>
            <a:endParaRPr lang="en-US"/>
          </a:p>
        </c:txPr>
        <c:crossAx val="75790592"/>
        <c:crosses val="autoZero"/>
        <c:auto val="1"/>
        <c:lblAlgn val="ctr"/>
        <c:lblOffset val="100"/>
      </c:catAx>
      <c:valAx>
        <c:axId val="75790592"/>
        <c:scaling>
          <c:orientation val="minMax"/>
        </c:scaling>
        <c:axPos val="l"/>
        <c:numFmt formatCode="0.00%" sourceLinked="1"/>
        <c:tickLblPos val="nextTo"/>
        <c:crossAx val="75789056"/>
        <c:crosses val="autoZero"/>
        <c:crossBetween val="between"/>
      </c:valAx>
      <c:spPr>
        <a:noFill/>
      </c:spPr>
    </c:plotArea>
    <c:legend>
      <c:legendPos val="r"/>
      <c:layout>
        <c:manualLayout>
          <c:xMode val="edge"/>
          <c:yMode val="edge"/>
          <c:x val="0.67914673860211938"/>
          <c:y val="0.33259892592917151"/>
          <c:w val="0.32085326139788101"/>
          <c:h val="0.3513433396342151"/>
        </c:manualLayout>
      </c:layout>
      <c:txPr>
        <a:bodyPr/>
        <a:lstStyle/>
        <a:p>
          <a:pPr rtl="0">
            <a:defRPr/>
          </a:pPr>
          <a:endParaRPr lang="en-US"/>
        </a:p>
      </c:txPr>
    </c:legend>
    <c:plotVisOnly val="1"/>
  </c:chart>
  <c:spPr>
    <a:noFill/>
    <a:ln>
      <a:noFill/>
    </a:ln>
  </c:spPr>
  <c:printSettings>
    <c:headerFooter/>
    <c:pageMargins b="1" l="0.75000000000000122" r="0.75000000000000122"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style val="34"/>
  <c:chart>
    <c:autoTitleDeleted val="1"/>
    <c:view3D>
      <c:perspective val="30"/>
    </c:view3D>
    <c:plotArea>
      <c:layout>
        <c:manualLayout>
          <c:layoutTarget val="inner"/>
          <c:xMode val="edge"/>
          <c:yMode val="edge"/>
          <c:x val="0.14122276487590901"/>
          <c:y val="2.6924166024988198E-2"/>
          <c:w val="0.70906628127180249"/>
          <c:h val="0.67497505746564546"/>
        </c:manualLayout>
      </c:layout>
      <c:bar3DChart>
        <c:barDir val="col"/>
        <c:grouping val="clustered"/>
        <c:ser>
          <c:idx val="0"/>
          <c:order val="0"/>
          <c:tx>
            <c:strRef>
              <c:f>Investment!$B$8</c:f>
              <c:strCache>
                <c:ptCount val="1"/>
                <c:pt idx="0">
                  <c:v>Estimated</c:v>
                </c:pt>
              </c:strCache>
            </c:strRef>
          </c:tx>
          <c:cat>
            <c:strRef>
              <c:f>(Investment!$A$8,Investment!$A$17,Investment!$A$22,Investment!$A$33)</c:f>
              <c:strCache>
                <c:ptCount val="4"/>
                <c:pt idx="0">
                  <c:v>Content Development</c:v>
                </c:pt>
                <c:pt idx="1">
                  <c:v>Web Conferencing</c:v>
                </c:pt>
                <c:pt idx="2">
                  <c:v>LMS</c:v>
                </c:pt>
                <c:pt idx="3">
                  <c:v>Marketing</c:v>
                </c:pt>
              </c:strCache>
            </c:strRef>
          </c:cat>
          <c:val>
            <c:numRef>
              <c:f>(Investment!$B$15,Investment!$B$20,Investment!$B$29,Investment!$B$37)</c:f>
              <c:numCache>
                <c:formatCode>"$"#,##0.00_);[Red]\("$"#,##0.00\)</c:formatCode>
                <c:ptCount val="4"/>
                <c:pt idx="0">
                  <c:v>14300</c:v>
                </c:pt>
                <c:pt idx="1">
                  <c:v>6200</c:v>
                </c:pt>
                <c:pt idx="2">
                  <c:v>15000</c:v>
                </c:pt>
                <c:pt idx="3">
                  <c:v>4700</c:v>
                </c:pt>
              </c:numCache>
            </c:numRef>
          </c:val>
        </c:ser>
        <c:ser>
          <c:idx val="1"/>
          <c:order val="1"/>
          <c:tx>
            <c:strRef>
              <c:f>Investment!$C$8</c:f>
              <c:strCache>
                <c:ptCount val="1"/>
                <c:pt idx="0">
                  <c:v>Actual</c:v>
                </c:pt>
              </c:strCache>
            </c:strRef>
          </c:tx>
          <c:cat>
            <c:strRef>
              <c:f>(Investment!$A$8,Investment!$A$17,Investment!$A$22,Investment!$A$33)</c:f>
              <c:strCache>
                <c:ptCount val="4"/>
                <c:pt idx="0">
                  <c:v>Content Development</c:v>
                </c:pt>
                <c:pt idx="1">
                  <c:v>Web Conferencing</c:v>
                </c:pt>
                <c:pt idx="2">
                  <c:v>LMS</c:v>
                </c:pt>
                <c:pt idx="3">
                  <c:v>Marketing</c:v>
                </c:pt>
              </c:strCache>
            </c:strRef>
          </c:cat>
          <c:val>
            <c:numRef>
              <c:f>(Investment!$C$15,Investment!$C$20,Investment!$C$29,Investment!$C$37)</c:f>
              <c:numCache>
                <c:formatCode>"$"#,##0.00_);[Red]\("$"#,##0.00\)</c:formatCode>
                <c:ptCount val="4"/>
                <c:pt idx="0">
                  <c:v>16270</c:v>
                </c:pt>
                <c:pt idx="1">
                  <c:v>5976</c:v>
                </c:pt>
                <c:pt idx="2">
                  <c:v>19048</c:v>
                </c:pt>
                <c:pt idx="3">
                  <c:v>5081</c:v>
                </c:pt>
              </c:numCache>
            </c:numRef>
          </c:val>
        </c:ser>
        <c:shape val="box"/>
        <c:axId val="76091392"/>
        <c:axId val="76092928"/>
        <c:axId val="0"/>
      </c:bar3DChart>
      <c:catAx>
        <c:axId val="76091392"/>
        <c:scaling>
          <c:orientation val="minMax"/>
        </c:scaling>
        <c:axPos val="b"/>
        <c:tickLblPos val="nextTo"/>
        <c:txPr>
          <a:bodyPr/>
          <a:lstStyle/>
          <a:p>
            <a:pPr>
              <a:defRPr>
                <a:solidFill>
                  <a:schemeClr val="tx1">
                    <a:lumMod val="50000"/>
                    <a:lumOff val="50000"/>
                  </a:schemeClr>
                </a:solidFill>
                <a:latin typeface="Verdana"/>
                <a:cs typeface="Verdana"/>
              </a:defRPr>
            </a:pPr>
            <a:endParaRPr lang="en-US"/>
          </a:p>
        </c:txPr>
        <c:crossAx val="76092928"/>
        <c:crosses val="autoZero"/>
        <c:auto val="1"/>
        <c:lblAlgn val="ctr"/>
        <c:lblOffset val="100"/>
      </c:catAx>
      <c:valAx>
        <c:axId val="76092928"/>
        <c:scaling>
          <c:orientation val="minMax"/>
        </c:scaling>
        <c:axPos val="l"/>
        <c:majorGridlines/>
        <c:numFmt formatCode="&quot;$&quot;#,##0.00_);[Red]\(&quot;$&quot;#,##0.00\)" sourceLinked="1"/>
        <c:tickLblPos val="nextTo"/>
        <c:txPr>
          <a:bodyPr/>
          <a:lstStyle/>
          <a:p>
            <a:pPr>
              <a:defRPr sz="900">
                <a:solidFill>
                  <a:schemeClr val="tx1">
                    <a:lumMod val="50000"/>
                    <a:lumOff val="50000"/>
                  </a:schemeClr>
                </a:solidFill>
                <a:latin typeface="Verdana"/>
                <a:cs typeface="Verdana"/>
              </a:defRPr>
            </a:pPr>
            <a:endParaRPr lang="en-US"/>
          </a:p>
        </c:txPr>
        <c:crossAx val="76091392"/>
        <c:crosses val="autoZero"/>
        <c:crossBetween val="between"/>
      </c:valAx>
    </c:plotArea>
    <c:legend>
      <c:legendPos val="r"/>
      <c:layout>
        <c:manualLayout>
          <c:xMode val="edge"/>
          <c:yMode val="edge"/>
          <c:x val="0.14740838885523977"/>
          <c:y val="0.91128820853915005"/>
          <c:w val="0.68913007268322324"/>
          <c:h val="6.6823097112860899E-2"/>
        </c:manualLayout>
      </c:layout>
      <c:txPr>
        <a:bodyPr/>
        <a:lstStyle/>
        <a:p>
          <a:pPr>
            <a:defRPr>
              <a:solidFill>
                <a:srgbClr val="7F7F7F"/>
              </a:solidFill>
              <a:latin typeface="Verdana"/>
              <a:cs typeface="Verdana"/>
            </a:defRPr>
          </a:pPr>
          <a:endParaRPr lang="en-US"/>
        </a:p>
      </c:txPr>
    </c:legend>
    <c:plotVisOnly val="1"/>
    <c:dispBlanksAs val="zero"/>
  </c:chart>
  <c:spPr>
    <a:noFill/>
    <a:ln>
      <a:noFill/>
    </a:ln>
  </c:spPr>
  <c:printSettings>
    <c:headerFooter/>
    <c:pageMargins b="1" l="0.75000000000000122" r="0.75000000000000122"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style val="36"/>
  <c:chart>
    <c:autoTitleDeleted val="1"/>
    <c:view3D>
      <c:rotX val="30"/>
      <c:perspective val="30"/>
    </c:view3D>
    <c:plotArea>
      <c:layout>
        <c:manualLayout>
          <c:layoutTarget val="inner"/>
          <c:xMode val="edge"/>
          <c:yMode val="edge"/>
          <c:x val="0.10613662056287919"/>
          <c:y val="1.4242540832569072E-3"/>
          <c:w val="0.88899803149606305"/>
          <c:h val="0.92628205128204988"/>
        </c:manualLayout>
      </c:layout>
      <c:pie3DChart>
        <c:varyColors val="1"/>
        <c:ser>
          <c:idx val="0"/>
          <c:order val="0"/>
          <c:tx>
            <c:strRef>
              <c:f>Investment!$C$41</c:f>
              <c:strCache>
                <c:ptCount val="1"/>
                <c:pt idx="0">
                  <c:v>$46,375.00 </c:v>
                </c:pt>
              </c:strCache>
            </c:strRef>
          </c:tx>
          <c:spPr>
            <a:scene3d>
              <a:camera prst="orthographicFront"/>
              <a:lightRig rig="threePt" dir="t"/>
            </a:scene3d>
            <a:sp3d prstMaterial="matte">
              <a:contourClr>
                <a:srgbClr val="000000"/>
              </a:contourClr>
            </a:sp3d>
          </c:spPr>
          <c:dLbls>
            <c:dLbl>
              <c:idx val="0"/>
              <c:layout>
                <c:manualLayout>
                  <c:x val="-0.17548064918851436"/>
                  <c:y val="5.2835037411368399E-2"/>
                </c:manualLayout>
              </c:layout>
              <c:showPercent val="1"/>
            </c:dLbl>
            <c:dLbl>
              <c:idx val="1"/>
              <c:layout>
                <c:manualLayout>
                  <c:x val="2.1204203407158392E-2"/>
                  <c:y val="-0.21985152975281075"/>
                </c:manualLayout>
              </c:layout>
              <c:showPercent val="1"/>
            </c:dLbl>
            <c:dLbl>
              <c:idx val="2"/>
              <c:layout>
                <c:manualLayout>
                  <c:x val="0.20765893027416521"/>
                  <c:y val="-0.11230971128608928"/>
                </c:manualLayout>
              </c:layout>
              <c:showPercent val="1"/>
            </c:dLbl>
            <c:dLbl>
              <c:idx val="3"/>
              <c:layout>
                <c:manualLayout>
                  <c:x val="0.17074129778721497"/>
                  <c:y val="8.5329650957809436E-2"/>
                </c:manualLayout>
              </c:layout>
              <c:showPercent val="1"/>
            </c:dLbl>
            <c:dLbl>
              <c:idx val="4"/>
              <c:layout>
                <c:manualLayout>
                  <c:x val="0.15839916885389346"/>
                  <c:y val="-9.4823657492974125E-2"/>
                </c:manualLayout>
              </c:layout>
              <c:showPercent val="1"/>
            </c:dLbl>
            <c:dLbl>
              <c:idx val="5"/>
              <c:layout>
                <c:manualLayout>
                  <c:x val="0.11592454068241517"/>
                  <c:y val="3.6157176494417312E-2"/>
                </c:manualLayout>
              </c:layout>
              <c:showPercent val="1"/>
            </c:dLbl>
            <c:dLbl>
              <c:idx val="6"/>
              <c:showPercent val="1"/>
            </c:dLbl>
            <c:txPr>
              <a:bodyPr/>
              <a:lstStyle/>
              <a:p>
                <a:pPr>
                  <a:defRPr>
                    <a:solidFill>
                      <a:schemeClr val="bg1"/>
                    </a:solidFill>
                    <a:latin typeface="Verdana"/>
                    <a:cs typeface="Verdana"/>
                  </a:defRPr>
                </a:pPr>
                <a:endParaRPr lang="en-US"/>
              </a:p>
            </c:txPr>
            <c:showVal val="1"/>
            <c:showLeaderLines val="1"/>
          </c:dLbls>
          <c:cat>
            <c:strRef>
              <c:f>(Investment!$A$8,Investment!$A$17,Investment!$A$22,Investment!$A$33)</c:f>
              <c:strCache>
                <c:ptCount val="4"/>
                <c:pt idx="0">
                  <c:v>Content Development</c:v>
                </c:pt>
                <c:pt idx="1">
                  <c:v>Web Conferencing</c:v>
                </c:pt>
                <c:pt idx="2">
                  <c:v>LMS</c:v>
                </c:pt>
                <c:pt idx="3">
                  <c:v>Marketing</c:v>
                </c:pt>
              </c:strCache>
            </c:strRef>
          </c:cat>
          <c:val>
            <c:numRef>
              <c:f>(Investment!$C$15,Investment!$C$20,Investment!$C$29,Investment!$C$37)</c:f>
              <c:numCache>
                <c:formatCode>"$"#,##0.00_);[Red]\("$"#,##0.00\)</c:formatCode>
                <c:ptCount val="4"/>
                <c:pt idx="0">
                  <c:v>16270</c:v>
                </c:pt>
                <c:pt idx="1">
                  <c:v>5976</c:v>
                </c:pt>
                <c:pt idx="2">
                  <c:v>19048</c:v>
                </c:pt>
                <c:pt idx="3">
                  <c:v>5081</c:v>
                </c:pt>
              </c:numCache>
            </c:numRef>
          </c:val>
        </c:ser>
      </c:pie3DChart>
    </c:plotArea>
    <c:legend>
      <c:legendPos val="r"/>
      <c:layout>
        <c:manualLayout>
          <c:xMode val="edge"/>
          <c:yMode val="edge"/>
          <c:x val="5.3072272215973014E-2"/>
          <c:y val="0.73577150211992848"/>
          <c:w val="0.79454668166479203"/>
          <c:h val="0.21195758659180813"/>
        </c:manualLayout>
      </c:layout>
      <c:txPr>
        <a:bodyPr/>
        <a:lstStyle/>
        <a:p>
          <a:pPr rtl="0">
            <a:defRPr>
              <a:solidFill>
                <a:schemeClr val="bg1">
                  <a:lumMod val="50000"/>
                </a:schemeClr>
              </a:solidFill>
              <a:latin typeface="Verdana"/>
              <a:cs typeface="Verdana"/>
            </a:defRPr>
          </a:pPr>
          <a:endParaRPr lang="en-US"/>
        </a:p>
      </c:txPr>
    </c:legend>
    <c:plotVisOnly val="1"/>
  </c:chart>
  <c:spPr>
    <a:noFill/>
    <a:ln>
      <a:noFill/>
    </a:ln>
  </c:spPr>
  <c:printSettings>
    <c:headerFooter/>
    <c:pageMargins b="1" l="0.75000000000000122" r="0.75000000000000122"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US"/>
  <c:style val="34"/>
  <c:chart>
    <c:view3D>
      <c:perspective val="30"/>
    </c:view3D>
    <c:plotArea>
      <c:layout>
        <c:manualLayout>
          <c:layoutTarget val="inner"/>
          <c:xMode val="edge"/>
          <c:yMode val="edge"/>
          <c:x val="0.23719116116072089"/>
          <c:y val="2.0919624514784869E-2"/>
          <c:w val="0.6056104950071427"/>
          <c:h val="0.58467983076394825"/>
        </c:manualLayout>
      </c:layout>
      <c:bar3DChart>
        <c:barDir val="col"/>
        <c:grouping val="standard"/>
        <c:ser>
          <c:idx val="0"/>
          <c:order val="0"/>
          <c:tx>
            <c:strRef>
              <c:f>Revenue!$F$8</c:f>
              <c:strCache>
                <c:ptCount val="1"/>
                <c:pt idx="0">
                  <c:v>Estimated</c:v>
                </c:pt>
              </c:strCache>
            </c:strRef>
          </c:tx>
          <c:cat>
            <c:strRef>
              <c:f>(Revenue!$A$8,Revenue!$A$14,Revenue!$A$20,Revenue!$A$26)</c:f>
              <c:strCache>
                <c:ptCount val="4"/>
                <c:pt idx="0">
                  <c:v>Individual Course Sales (Year 1)</c:v>
                </c:pt>
                <c:pt idx="1">
                  <c:v>Certificate Program Sales (Year 1)</c:v>
                </c:pt>
                <c:pt idx="2">
                  <c:v>Webinar Sales (Year 1)</c:v>
                </c:pt>
                <c:pt idx="3">
                  <c:v>Supplemental Content Sales (Year 1)</c:v>
                </c:pt>
              </c:strCache>
            </c:strRef>
          </c:cat>
          <c:val>
            <c:numRef>
              <c:f>(Revenue!$F$12,Revenue!$F$18,Revenue!$F$24,Revenue!$F$32)</c:f>
              <c:numCache>
                <c:formatCode>"$"#,##0.00_);[Red]\("$"#,##0.00\)</c:formatCode>
                <c:ptCount val="4"/>
                <c:pt idx="0">
                  <c:v>64400</c:v>
                </c:pt>
                <c:pt idx="1">
                  <c:v>129600</c:v>
                </c:pt>
                <c:pt idx="2">
                  <c:v>88300</c:v>
                </c:pt>
                <c:pt idx="3">
                  <c:v>17250</c:v>
                </c:pt>
              </c:numCache>
            </c:numRef>
          </c:val>
        </c:ser>
        <c:ser>
          <c:idx val="1"/>
          <c:order val="1"/>
          <c:tx>
            <c:strRef>
              <c:f>Revenue!$G$8</c:f>
              <c:strCache>
                <c:ptCount val="1"/>
                <c:pt idx="0">
                  <c:v>Actual</c:v>
                </c:pt>
              </c:strCache>
            </c:strRef>
          </c:tx>
          <c:cat>
            <c:strRef>
              <c:f>(Revenue!$A$8,Revenue!$A$14,Revenue!$A$20,Revenue!$A$26)</c:f>
              <c:strCache>
                <c:ptCount val="4"/>
                <c:pt idx="0">
                  <c:v>Individual Course Sales (Year 1)</c:v>
                </c:pt>
                <c:pt idx="1">
                  <c:v>Certificate Program Sales (Year 1)</c:v>
                </c:pt>
                <c:pt idx="2">
                  <c:v>Webinar Sales (Year 1)</c:v>
                </c:pt>
                <c:pt idx="3">
                  <c:v>Supplemental Content Sales (Year 1)</c:v>
                </c:pt>
              </c:strCache>
            </c:strRef>
          </c:cat>
          <c:val>
            <c:numRef>
              <c:f>(Revenue!$G$12,Revenue!$G$18,Revenue!$G$24,Revenue!$G$32)</c:f>
              <c:numCache>
                <c:formatCode>"$"#,##0.00_);[Red]\("$"#,##0.00\)</c:formatCode>
                <c:ptCount val="4"/>
                <c:pt idx="0">
                  <c:v>106146</c:v>
                </c:pt>
                <c:pt idx="1">
                  <c:v>155328</c:v>
                </c:pt>
                <c:pt idx="2">
                  <c:v>75136</c:v>
                </c:pt>
                <c:pt idx="3">
                  <c:v>14070</c:v>
                </c:pt>
              </c:numCache>
            </c:numRef>
          </c:val>
        </c:ser>
        <c:shape val="box"/>
        <c:axId val="76333824"/>
        <c:axId val="76335360"/>
        <c:axId val="76110464"/>
      </c:bar3DChart>
      <c:catAx>
        <c:axId val="76333824"/>
        <c:scaling>
          <c:orientation val="minMax"/>
        </c:scaling>
        <c:axPos val="b"/>
        <c:tickLblPos val="nextTo"/>
        <c:txPr>
          <a:bodyPr/>
          <a:lstStyle/>
          <a:p>
            <a:pPr>
              <a:defRPr sz="900"/>
            </a:pPr>
            <a:endParaRPr lang="en-US"/>
          </a:p>
        </c:txPr>
        <c:crossAx val="76335360"/>
        <c:crosses val="autoZero"/>
        <c:auto val="1"/>
        <c:lblAlgn val="ctr"/>
        <c:lblOffset val="100"/>
      </c:catAx>
      <c:valAx>
        <c:axId val="76335360"/>
        <c:scaling>
          <c:orientation val="minMax"/>
        </c:scaling>
        <c:axPos val="l"/>
        <c:majorGridlines/>
        <c:numFmt formatCode="&quot;$&quot;#,##0.00_);[Red]\(&quot;$&quot;#,##0.00\)" sourceLinked="1"/>
        <c:tickLblPos val="nextTo"/>
        <c:crossAx val="76333824"/>
        <c:crosses val="autoZero"/>
        <c:crossBetween val="between"/>
      </c:valAx>
      <c:serAx>
        <c:axId val="76110464"/>
        <c:scaling>
          <c:orientation val="minMax"/>
        </c:scaling>
        <c:axPos val="b"/>
        <c:tickLblPos val="nextTo"/>
        <c:crossAx val="76335360"/>
        <c:crosses val="autoZero"/>
      </c:serAx>
    </c:plotArea>
    <c:legend>
      <c:legendPos val="r"/>
      <c:layout>
        <c:manualLayout>
          <c:xMode val="edge"/>
          <c:yMode val="edge"/>
          <c:x val="0.24107244974266487"/>
          <c:y val="0.85135278267600145"/>
          <c:w val="0.49043447308812432"/>
          <c:h val="9.0521100592763276E-2"/>
        </c:manualLayout>
      </c:layout>
      <c:txPr>
        <a:bodyPr/>
        <a:lstStyle/>
        <a:p>
          <a:pPr>
            <a:defRPr>
              <a:solidFill>
                <a:schemeClr val="tx1">
                  <a:lumMod val="50000"/>
                  <a:lumOff val="50000"/>
                </a:schemeClr>
              </a:solidFill>
            </a:defRPr>
          </a:pPr>
          <a:endParaRPr lang="en-US"/>
        </a:p>
      </c:txPr>
    </c:legend>
    <c:plotVisOnly val="1"/>
  </c:chart>
  <c:spPr>
    <a:noFill/>
    <a:ln>
      <a:noFill/>
    </a:ln>
  </c:spPr>
  <c:printSettings>
    <c:headerFooter/>
    <c:pageMargins b="1" l="0.75000000000000122" r="0.75000000000000122"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hyperlink" Target="http://www.knowledgedirectweb.com" TargetMode="External"/><Relationship Id="rId2" Type="http://schemas.openxmlformats.org/officeDocument/2006/relationships/chart" Target="../charts/chart3.xml"/><Relationship Id="rId1" Type="http://schemas.openxmlformats.org/officeDocument/2006/relationships/chart" Target="../charts/chart2.xml"/><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4</xdr:col>
      <xdr:colOff>0</xdr:colOff>
      <xdr:row>6</xdr:row>
      <xdr:rowOff>12699</xdr:rowOff>
    </xdr:from>
    <xdr:to>
      <xdr:col>6</xdr:col>
      <xdr:colOff>1609725</xdr:colOff>
      <xdr:row>16</xdr:row>
      <xdr:rowOff>9524</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1323975</xdr:colOff>
      <xdr:row>1</xdr:row>
      <xdr:rowOff>76200</xdr:rowOff>
    </xdr:from>
    <xdr:to>
      <xdr:col>4</xdr:col>
      <xdr:colOff>984377</xdr:colOff>
      <xdr:row>1</xdr:row>
      <xdr:rowOff>885824</xdr:rowOff>
    </xdr:to>
    <xdr:pic>
      <xdr:nvPicPr>
        <xdr:cNvPr id="6" name="Picture 5" descr="Untitled-3.png"/>
        <xdr:cNvPicPr>
          <a:picLocks noChangeAspect="1"/>
        </xdr:cNvPicPr>
      </xdr:nvPicPr>
      <xdr:blipFill>
        <a:blip xmlns:r="http://schemas.openxmlformats.org/officeDocument/2006/relationships" r:embed="rId2"/>
        <a:stretch>
          <a:fillRect/>
        </a:stretch>
      </xdr:blipFill>
      <xdr:spPr>
        <a:xfrm>
          <a:off x="3019425" y="133350"/>
          <a:ext cx="2594102" cy="8096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9525</xdr:colOff>
      <xdr:row>22</xdr:row>
      <xdr:rowOff>92076</xdr:rowOff>
    </xdr:from>
    <xdr:to>
      <xdr:col>4</xdr:col>
      <xdr:colOff>3228975</xdr:colOff>
      <xdr:row>40</xdr:row>
      <xdr:rowOff>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352424</xdr:colOff>
      <xdr:row>4</xdr:row>
      <xdr:rowOff>85725</xdr:rowOff>
    </xdr:from>
    <xdr:to>
      <xdr:col>4</xdr:col>
      <xdr:colOff>2895599</xdr:colOff>
      <xdr:row>20</xdr:row>
      <xdr:rowOff>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3</xdr:col>
      <xdr:colOff>76200</xdr:colOff>
      <xdr:row>47</xdr:row>
      <xdr:rowOff>76200</xdr:rowOff>
    </xdr:from>
    <xdr:ext cx="3443507" cy="239809"/>
    <xdr:sp macro="" textlink="">
      <xdr:nvSpPr>
        <xdr:cNvPr id="1025" name="Text Box 1">
          <a:hlinkClick xmlns:r="http://schemas.openxmlformats.org/officeDocument/2006/relationships" r:id="rId3"/>
        </xdr:cNvPr>
        <xdr:cNvSpPr txBox="1">
          <a:spLocks noChangeArrowheads="1"/>
        </xdr:cNvSpPr>
      </xdr:nvSpPr>
      <xdr:spPr bwMode="auto">
        <a:xfrm>
          <a:off x="3781425" y="9705975"/>
          <a:ext cx="3443507" cy="239809"/>
        </a:xfrm>
        <a:prstGeom prst="rect">
          <a:avLst/>
        </a:prstGeom>
        <a:noFill/>
        <a:ln w="9525">
          <a:noFill/>
          <a:miter lim="800000"/>
          <a:headEnd/>
          <a:tailEnd/>
        </a:ln>
      </xdr:spPr>
      <xdr:txBody>
        <a:bodyPr wrap="none" lIns="91440" tIns="45720" rIns="91440" bIns="45720" anchor="t" upright="1">
          <a:spAutoFit/>
        </a:bodyPr>
        <a:lstStyle/>
        <a:p>
          <a:pPr algn="l" rtl="0">
            <a:defRPr sz="1000"/>
          </a:pPr>
          <a:r>
            <a:rPr lang="en-US" sz="1000" b="0" i="0" strike="noStrike">
              <a:solidFill>
                <a:srgbClr val="7F7F7F"/>
              </a:solidFill>
              <a:latin typeface="Arial"/>
              <a:cs typeface="Arial"/>
            </a:rPr>
            <a:t>© 2014 Digitec Interactive </a:t>
          </a:r>
          <a:r>
            <a:rPr lang="en-US" sz="1000" b="0" i="0" strike="noStrike">
              <a:solidFill>
                <a:srgbClr val="0000FF"/>
              </a:solidFill>
              <a:latin typeface="Arial"/>
              <a:cs typeface="Arial"/>
            </a:rPr>
            <a:t>www.knowledgedirectweb.com</a:t>
          </a:r>
        </a:p>
      </xdr:txBody>
    </xdr:sp>
    <xdr:clientData/>
  </xdr:oneCellAnchor>
  <xdr:twoCellAnchor editAs="oneCell">
    <xdr:from>
      <xdr:col>1</xdr:col>
      <xdr:colOff>628651</xdr:colOff>
      <xdr:row>1</xdr:row>
      <xdr:rowOff>57151</xdr:rowOff>
    </xdr:from>
    <xdr:to>
      <xdr:col>4</xdr:col>
      <xdr:colOff>1127253</xdr:colOff>
      <xdr:row>1</xdr:row>
      <xdr:rowOff>866775</xdr:rowOff>
    </xdr:to>
    <xdr:pic>
      <xdr:nvPicPr>
        <xdr:cNvPr id="5" name="Picture 4" descr="Untitled-3.png"/>
        <xdr:cNvPicPr>
          <a:picLocks noChangeAspect="1"/>
        </xdr:cNvPicPr>
      </xdr:nvPicPr>
      <xdr:blipFill>
        <a:blip xmlns:r="http://schemas.openxmlformats.org/officeDocument/2006/relationships" r:embed="rId4"/>
        <a:stretch>
          <a:fillRect/>
        </a:stretch>
      </xdr:blipFill>
      <xdr:spPr>
        <a:xfrm>
          <a:off x="2362201" y="114301"/>
          <a:ext cx="2594102" cy="8096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92074</xdr:colOff>
      <xdr:row>6</xdr:row>
      <xdr:rowOff>38100</xdr:rowOff>
    </xdr:from>
    <xdr:to>
      <xdr:col>13</xdr:col>
      <xdr:colOff>1257300</xdr:colOff>
      <xdr:row>34</xdr:row>
      <xdr:rowOff>247650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66676</xdr:colOff>
      <xdr:row>1</xdr:row>
      <xdr:rowOff>57151</xdr:rowOff>
    </xdr:from>
    <xdr:to>
      <xdr:col>6</xdr:col>
      <xdr:colOff>1212978</xdr:colOff>
      <xdr:row>1</xdr:row>
      <xdr:rowOff>866775</xdr:rowOff>
    </xdr:to>
    <xdr:pic>
      <xdr:nvPicPr>
        <xdr:cNvPr id="4" name="Picture 3" descr="Untitled-3.png"/>
        <xdr:cNvPicPr>
          <a:picLocks noChangeAspect="1"/>
        </xdr:cNvPicPr>
      </xdr:nvPicPr>
      <xdr:blipFill>
        <a:blip xmlns:r="http://schemas.openxmlformats.org/officeDocument/2006/relationships" r:embed="rId2"/>
        <a:stretch>
          <a:fillRect/>
        </a:stretch>
      </xdr:blipFill>
      <xdr:spPr>
        <a:xfrm>
          <a:off x="3876676" y="114301"/>
          <a:ext cx="2365502" cy="809624"/>
        </a:xfrm>
        <a:prstGeom prst="rect">
          <a:avLst/>
        </a:prstGeom>
      </xdr:spPr>
    </xdr:pic>
    <xdr:clientData/>
  </xdr:twoCellAnchor>
</xdr:wsDr>
</file>

<file path=xl/theme/theme1.xml><?xml version="1.0" encoding="utf-8"?>
<a:theme xmlns:a="http://schemas.openxmlformats.org/drawingml/2006/main" name="Office Theme">
  <a:themeElements>
    <a:clrScheme name="Custom 2">
      <a:dk1>
        <a:sysClr val="windowText" lastClr="000000"/>
      </a:dk1>
      <a:lt1>
        <a:sysClr val="window" lastClr="FFFFFF"/>
      </a:lt1>
      <a:dk2>
        <a:srgbClr val="1F497D"/>
      </a:dk2>
      <a:lt2>
        <a:srgbClr val="EEECE1"/>
      </a:lt2>
      <a:accent1>
        <a:srgbClr val="3A64DA"/>
      </a:accent1>
      <a:accent2>
        <a:srgbClr val="F7970F"/>
      </a:accent2>
      <a:accent3>
        <a:srgbClr val="70BC1E"/>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knowledgedirectweb.c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knowledgedirectweb.com/" TargetMode="External"/></Relationships>
</file>

<file path=xl/worksheets/sheet1.xml><?xml version="1.0" encoding="utf-8"?>
<worksheet xmlns="http://schemas.openxmlformats.org/spreadsheetml/2006/main" xmlns:r="http://schemas.openxmlformats.org/officeDocument/2006/relationships">
  <sheetPr published="0" enableFormatConditionsCalculation="0">
    <pageSetUpPr fitToPage="1"/>
  </sheetPr>
  <dimension ref="A1:G32"/>
  <sheetViews>
    <sheetView showGridLines="0" tabSelected="1" workbookViewId="0">
      <selection activeCell="K12" sqref="K12"/>
    </sheetView>
  </sheetViews>
  <sheetFormatPr defaultColWidth="9.140625" defaultRowHeight="12.75"/>
  <cols>
    <col min="1" max="1" width="25.42578125" style="1" customWidth="1"/>
    <col min="2" max="3" width="21" style="1" customWidth="1"/>
    <col min="4" max="4" width="2" style="1" customWidth="1"/>
    <col min="5" max="5" width="28.42578125" style="1" customWidth="1"/>
    <col min="6" max="6" width="9.140625" style="1"/>
    <col min="7" max="7" width="24.42578125" style="1" customWidth="1"/>
    <col min="8" max="16384" width="9.140625" style="1"/>
  </cols>
  <sheetData>
    <row r="1" spans="1:7" ht="4.5" customHeight="1">
      <c r="A1" s="82"/>
      <c r="B1" s="82"/>
      <c r="C1" s="82"/>
      <c r="D1" s="82"/>
      <c r="E1" s="82"/>
      <c r="F1" s="82"/>
      <c r="G1" s="82"/>
    </row>
    <row r="2" spans="1:7" ht="72.95" customHeight="1">
      <c r="A2" s="110"/>
      <c r="B2" s="110"/>
      <c r="C2" s="110"/>
      <c r="D2" s="110"/>
      <c r="E2" s="110"/>
      <c r="F2" s="110"/>
      <c r="G2" s="110"/>
    </row>
    <row r="3" spans="1:7" ht="27.95" customHeight="1">
      <c r="A3" s="76" t="s">
        <v>43</v>
      </c>
      <c r="B3" s="76"/>
      <c r="C3" s="76"/>
      <c r="D3" s="76"/>
      <c r="E3" s="76"/>
      <c r="F3" s="76"/>
      <c r="G3" s="76"/>
    </row>
    <row r="4" spans="1:7" ht="27.95" customHeight="1">
      <c r="A4" s="77" t="s">
        <v>74</v>
      </c>
      <c r="B4" s="77"/>
      <c r="C4" s="77"/>
      <c r="D4" s="77"/>
      <c r="E4" s="77"/>
      <c r="F4" s="77"/>
      <c r="G4" s="77"/>
    </row>
    <row r="5" spans="1:7" s="14" customFormat="1" ht="7.5" customHeight="1">
      <c r="A5" s="51"/>
      <c r="B5" s="61"/>
      <c r="C5" s="61"/>
      <c r="D5" s="61"/>
      <c r="E5" s="61"/>
    </row>
    <row r="6" spans="1:7" ht="18" customHeight="1">
      <c r="A6" s="74" t="s">
        <v>67</v>
      </c>
      <c r="B6" s="74"/>
      <c r="C6" s="74"/>
      <c r="D6" s="54"/>
      <c r="E6" s="83" t="s">
        <v>73</v>
      </c>
      <c r="F6" s="84"/>
      <c r="G6" s="84"/>
    </row>
    <row r="7" spans="1:7" s="14" customFormat="1" ht="7.5" customHeight="1" thickBot="1">
      <c r="A7" s="54"/>
      <c r="B7" s="54"/>
      <c r="C7" s="54"/>
      <c r="D7" s="4"/>
      <c r="E7" s="75"/>
      <c r="F7" s="75"/>
      <c r="G7" s="75"/>
    </row>
    <row r="8" spans="1:7" ht="15.75" thickBot="1">
      <c r="A8" s="90"/>
      <c r="B8" s="92" t="s">
        <v>3</v>
      </c>
      <c r="C8" s="93" t="s">
        <v>4</v>
      </c>
      <c r="D8" s="4"/>
      <c r="E8" s="75"/>
      <c r="F8" s="75"/>
      <c r="G8" s="75"/>
    </row>
    <row r="9" spans="1:7">
      <c r="A9" s="25" t="s">
        <v>6</v>
      </c>
      <c r="B9" s="39">
        <f>Revenue!F35</f>
        <v>299550</v>
      </c>
      <c r="C9" s="37">
        <f>Revenue!G35</f>
        <v>350680</v>
      </c>
      <c r="D9" s="4"/>
      <c r="E9" s="75"/>
      <c r="F9" s="75"/>
      <c r="G9" s="75"/>
    </row>
    <row r="10" spans="1:7">
      <c r="A10" s="40" t="s">
        <v>7</v>
      </c>
      <c r="B10" s="39">
        <f>Investment!B41</f>
        <v>40200</v>
      </c>
      <c r="C10" s="38">
        <f>Investment!C41</f>
        <v>46375</v>
      </c>
      <c r="D10" s="4"/>
      <c r="E10" s="75"/>
      <c r="F10" s="75"/>
      <c r="G10" s="75"/>
    </row>
    <row r="11" spans="1:7" ht="13.5" thickBot="1">
      <c r="A11" s="25"/>
      <c r="B11" s="27"/>
      <c r="C11" s="27"/>
      <c r="D11" s="4"/>
      <c r="E11" s="75"/>
      <c r="F11" s="75"/>
      <c r="G11" s="75"/>
    </row>
    <row r="12" spans="1:7" ht="24.95" customHeight="1" thickBot="1">
      <c r="A12" s="89" t="s">
        <v>8</v>
      </c>
      <c r="B12" s="88"/>
      <c r="C12" s="88"/>
      <c r="D12" s="4"/>
      <c r="E12" s="75"/>
      <c r="F12" s="75"/>
      <c r="G12" s="75"/>
    </row>
    <row r="13" spans="1:7" ht="15">
      <c r="B13" s="41">
        <f>B9-B10</f>
        <v>259350</v>
      </c>
      <c r="C13" s="41">
        <f>C9-C10</f>
        <v>304305</v>
      </c>
      <c r="E13" s="75"/>
      <c r="F13" s="75"/>
      <c r="G13" s="75"/>
    </row>
    <row r="14" spans="1:7" ht="15.75" customHeight="1" thickBot="1">
      <c r="E14" s="75"/>
      <c r="F14" s="75"/>
      <c r="G14" s="75"/>
    </row>
    <row r="15" spans="1:7" ht="24.75" customHeight="1">
      <c r="A15" s="86" t="s">
        <v>66</v>
      </c>
      <c r="B15" s="87"/>
      <c r="C15" s="88"/>
      <c r="E15" s="75"/>
      <c r="F15" s="75"/>
      <c r="G15" s="75"/>
    </row>
    <row r="16" spans="1:7" ht="15">
      <c r="B16" s="60">
        <f>(B13-B10)/B10</f>
        <v>5.4514925373134329</v>
      </c>
      <c r="C16" s="60">
        <f>(C13-C10)/C10</f>
        <v>5.5618328840970355</v>
      </c>
      <c r="E16" s="75"/>
      <c r="F16" s="75"/>
      <c r="G16" s="75"/>
    </row>
    <row r="17" spans="1:7" ht="12.75" customHeight="1"/>
    <row r="18" spans="1:7" s="14" customFormat="1" ht="12.75" customHeight="1">
      <c r="A18" s="85"/>
      <c r="B18" s="85"/>
      <c r="C18" s="85"/>
      <c r="D18" s="85"/>
      <c r="E18" s="85"/>
      <c r="F18" s="85"/>
      <c r="G18" s="85"/>
    </row>
    <row r="19" spans="1:7">
      <c r="A19" s="14"/>
      <c r="B19" s="14"/>
      <c r="C19" s="14"/>
      <c r="D19" s="14"/>
      <c r="E19" s="14"/>
    </row>
    <row r="20" spans="1:7" ht="19.5">
      <c r="A20" s="56" t="s">
        <v>68</v>
      </c>
      <c r="B20" s="56"/>
      <c r="C20" s="56"/>
      <c r="E20" s="56" t="s">
        <v>72</v>
      </c>
      <c r="F20" s="56"/>
      <c r="G20" s="56"/>
    </row>
    <row r="21" spans="1:7" ht="13.5" thickBot="1"/>
    <row r="22" spans="1:7" ht="15">
      <c r="A22" s="90"/>
      <c r="B22" s="92"/>
      <c r="C22" s="91" t="s">
        <v>3</v>
      </c>
      <c r="E22" s="90"/>
      <c r="F22" s="92"/>
      <c r="G22" s="91" t="s">
        <v>3</v>
      </c>
    </row>
    <row r="23" spans="1:7">
      <c r="A23" s="64" t="s">
        <v>6</v>
      </c>
      <c r="B23" s="27"/>
      <c r="C23" s="62">
        <f>Revenue!F69</f>
        <v>403282</v>
      </c>
      <c r="E23" s="64" t="s">
        <v>6</v>
      </c>
      <c r="F23" s="27"/>
      <c r="G23" s="62">
        <f>Revenue!N69</f>
        <v>492004.04</v>
      </c>
    </row>
    <row r="24" spans="1:7">
      <c r="A24" s="65" t="s">
        <v>7</v>
      </c>
      <c r="B24" s="27"/>
      <c r="C24" s="63">
        <f>Investment!C48</f>
        <v>33242.199999999997</v>
      </c>
      <c r="E24" s="65" t="s">
        <v>7</v>
      </c>
      <c r="F24" s="27"/>
      <c r="G24" s="63">
        <f>Investment!C49</f>
        <v>37069.584000000003</v>
      </c>
    </row>
    <row r="25" spans="1:7" ht="13.5" thickBot="1">
      <c r="A25" s="25"/>
      <c r="B25" s="27"/>
      <c r="C25" s="27"/>
      <c r="E25" s="25"/>
      <c r="F25" s="27"/>
      <c r="G25" s="27"/>
    </row>
    <row r="26" spans="1:7" ht="15.75" thickBot="1">
      <c r="A26" s="89" t="s">
        <v>8</v>
      </c>
      <c r="B26" s="88"/>
      <c r="C26" s="88"/>
      <c r="E26" s="89" t="s">
        <v>8</v>
      </c>
      <c r="F26" s="88"/>
      <c r="G26" s="88"/>
    </row>
    <row r="27" spans="1:7" ht="15">
      <c r="B27" s="66"/>
      <c r="C27" s="41">
        <f>C23-C24</f>
        <v>370039.8</v>
      </c>
      <c r="F27" s="66"/>
      <c r="G27" s="41">
        <f>G23-G24</f>
        <v>454934.45600000001</v>
      </c>
    </row>
    <row r="28" spans="1:7" ht="13.5" thickBot="1"/>
    <row r="29" spans="1:7" ht="15">
      <c r="A29" s="86" t="s">
        <v>66</v>
      </c>
      <c r="B29" s="87"/>
      <c r="C29" s="88"/>
      <c r="E29" s="86" t="s">
        <v>66</v>
      </c>
      <c r="F29" s="87"/>
      <c r="G29" s="88"/>
    </row>
    <row r="30" spans="1:7" ht="15">
      <c r="B30" s="67"/>
      <c r="C30" s="60">
        <f>(C27-C24)/C24</f>
        <v>10.131627870598216</v>
      </c>
      <c r="F30" s="67"/>
      <c r="G30" s="60">
        <f>(G27-G24)/G24</f>
        <v>11.272445679455155</v>
      </c>
    </row>
    <row r="32" spans="1:7">
      <c r="E32" s="73" t="s">
        <v>75</v>
      </c>
    </row>
  </sheetData>
  <mergeCells count="11">
    <mergeCell ref="A1:G1"/>
    <mergeCell ref="A3:G3"/>
    <mergeCell ref="A2:G2"/>
    <mergeCell ref="A4:G4"/>
    <mergeCell ref="A15:B15"/>
    <mergeCell ref="A29:B29"/>
    <mergeCell ref="A6:C6"/>
    <mergeCell ref="E29:F29"/>
    <mergeCell ref="E6:G6"/>
    <mergeCell ref="E7:G16"/>
    <mergeCell ref="A18:G18"/>
  </mergeCells>
  <phoneticPr fontId="1" type="noConversion"/>
  <hyperlinks>
    <hyperlink ref="E32" r:id="rId1"/>
  </hyperlinks>
  <printOptions horizontalCentered="1"/>
  <pageMargins left="0.75" right="0.75" top="1" bottom="1" header="0.5" footer="0.5"/>
  <pageSetup scale="58" orientation="portrait" r:id="rId2"/>
  <drawing r:id="rId3"/>
</worksheet>
</file>

<file path=xl/worksheets/sheet2.xml><?xml version="1.0" encoding="utf-8"?>
<worksheet xmlns="http://schemas.openxmlformats.org/spreadsheetml/2006/main" xmlns:r="http://schemas.openxmlformats.org/officeDocument/2006/relationships">
  <sheetPr published="0" enableFormatConditionsCalculation="0">
    <pageSetUpPr fitToPage="1"/>
  </sheetPr>
  <dimension ref="A1:G49"/>
  <sheetViews>
    <sheetView showGridLines="0" zoomScaleNormal="100" workbookViewId="0">
      <selection activeCell="I13" sqref="I13"/>
    </sheetView>
  </sheetViews>
  <sheetFormatPr defaultColWidth="9.140625" defaultRowHeight="12.75"/>
  <cols>
    <col min="1" max="1" width="28.140625" style="1" customWidth="1"/>
    <col min="2" max="3" width="15" style="1" bestFit="1" customWidth="1"/>
    <col min="4" max="4" width="1.42578125" style="1" customWidth="1"/>
    <col min="5" max="5" width="48.7109375" style="1" customWidth="1"/>
    <col min="6" max="6" width="1" style="1" customWidth="1"/>
    <col min="7" max="7" width="0.28515625" style="1" customWidth="1"/>
    <col min="8" max="16384" width="9.140625" style="1"/>
  </cols>
  <sheetData>
    <row r="1" spans="1:7" ht="5.0999999999999996" customHeight="1">
      <c r="A1" s="94"/>
      <c r="B1" s="94"/>
      <c r="C1" s="94"/>
      <c r="D1" s="94"/>
      <c r="E1" s="94"/>
      <c r="F1" s="94"/>
      <c r="G1" s="101"/>
    </row>
    <row r="2" spans="1:7" ht="72.95" customHeight="1" thickBot="1">
      <c r="A2" s="111"/>
      <c r="B2" s="111"/>
      <c r="C2" s="111"/>
      <c r="D2" s="111"/>
      <c r="E2" s="111"/>
      <c r="F2" s="112"/>
      <c r="G2" s="113"/>
    </row>
    <row r="3" spans="1:7" ht="27.95" customHeight="1">
      <c r="A3" s="78" t="s">
        <v>43</v>
      </c>
      <c r="B3" s="78"/>
      <c r="C3" s="78"/>
      <c r="D3" s="78"/>
      <c r="E3" s="78"/>
      <c r="F3" s="78"/>
      <c r="G3" s="78"/>
    </row>
    <row r="4" spans="1:7" ht="27.95" customHeight="1">
      <c r="A4" s="43" t="s">
        <v>18</v>
      </c>
      <c r="B4" s="42"/>
      <c r="C4" s="42"/>
      <c r="D4" s="42"/>
      <c r="E4" s="42"/>
      <c r="F4" s="42"/>
      <c r="G4" s="42"/>
    </row>
    <row r="5" spans="1:7" ht="8.1" customHeight="1" thickBot="1">
      <c r="A5" s="15"/>
      <c r="B5" s="2"/>
      <c r="C5" s="2"/>
      <c r="D5" s="9"/>
      <c r="E5" s="2"/>
      <c r="F5" s="2"/>
      <c r="G5" s="9"/>
    </row>
    <row r="6" spans="1:7" ht="21" customHeight="1" thickBot="1">
      <c r="A6" s="74" t="s">
        <v>19</v>
      </c>
      <c r="B6" s="74"/>
      <c r="C6" s="74"/>
      <c r="D6" s="9"/>
      <c r="E6" s="95" t="s">
        <v>17</v>
      </c>
      <c r="F6" s="97"/>
      <c r="G6" s="55"/>
    </row>
    <row r="7" spans="1:7" ht="8.1" customHeight="1" thickBot="1">
      <c r="A7" s="15"/>
      <c r="B7" s="2"/>
      <c r="C7" s="2"/>
      <c r="D7" s="9"/>
      <c r="E7" s="13"/>
      <c r="F7" s="13"/>
      <c r="G7" s="9"/>
    </row>
    <row r="8" spans="1:7" ht="17.100000000000001" customHeight="1">
      <c r="A8" s="100" t="s">
        <v>38</v>
      </c>
      <c r="B8" s="99" t="s">
        <v>11</v>
      </c>
      <c r="C8" s="98" t="s">
        <v>12</v>
      </c>
      <c r="E8" s="13"/>
      <c r="F8" s="13"/>
    </row>
    <row r="9" spans="1:7">
      <c r="A9" s="3" t="s">
        <v>20</v>
      </c>
      <c r="B9" s="8">
        <v>6000</v>
      </c>
      <c r="C9" s="6">
        <v>5600</v>
      </c>
      <c r="E9" s="13"/>
      <c r="F9" s="13"/>
    </row>
    <row r="10" spans="1:7">
      <c r="A10" s="3" t="s">
        <v>21</v>
      </c>
      <c r="B10" s="33">
        <v>500</v>
      </c>
      <c r="C10" s="7">
        <v>500</v>
      </c>
      <c r="E10" s="13"/>
      <c r="F10" s="13"/>
    </row>
    <row r="11" spans="1:7">
      <c r="A11" s="3" t="s">
        <v>22</v>
      </c>
      <c r="B11" s="8">
        <v>300</v>
      </c>
      <c r="C11" s="7">
        <v>220</v>
      </c>
      <c r="E11" s="13"/>
      <c r="F11" s="13"/>
    </row>
    <row r="12" spans="1:7">
      <c r="A12" s="3" t="s">
        <v>23</v>
      </c>
      <c r="B12" s="8">
        <v>5000</v>
      </c>
      <c r="C12" s="7">
        <v>8000</v>
      </c>
      <c r="E12" s="13"/>
      <c r="F12" s="13"/>
    </row>
    <row r="13" spans="1:7">
      <c r="A13" s="3" t="s">
        <v>24</v>
      </c>
      <c r="B13" s="8">
        <v>1000</v>
      </c>
      <c r="C13" s="7">
        <v>1150</v>
      </c>
      <c r="E13" s="13"/>
      <c r="F13" s="13"/>
    </row>
    <row r="14" spans="1:7">
      <c r="A14" s="3" t="s">
        <v>25</v>
      </c>
      <c r="B14" s="8">
        <v>1500</v>
      </c>
      <c r="C14" s="7">
        <v>800</v>
      </c>
      <c r="E14" s="13"/>
      <c r="F14" s="13"/>
    </row>
    <row r="15" spans="1:7">
      <c r="A15" s="10" t="s">
        <v>16</v>
      </c>
      <c r="B15" s="34">
        <f>SUM(B9:B14)</f>
        <v>14300</v>
      </c>
      <c r="C15" s="35">
        <f>SUM(C9:C14)</f>
        <v>16270</v>
      </c>
      <c r="E15" s="13"/>
      <c r="F15" s="13"/>
    </row>
    <row r="16" spans="1:7" ht="13.5" thickBot="1">
      <c r="A16" s="4"/>
      <c r="B16" s="5"/>
      <c r="C16" s="5"/>
      <c r="E16" s="13"/>
      <c r="F16" s="13"/>
    </row>
    <row r="17" spans="1:6" ht="14.25">
      <c r="A17" s="100" t="s">
        <v>26</v>
      </c>
      <c r="B17" s="99" t="s">
        <v>11</v>
      </c>
      <c r="C17" s="98" t="s">
        <v>12</v>
      </c>
      <c r="E17" s="13"/>
      <c r="F17" s="13"/>
    </row>
    <row r="18" spans="1:6">
      <c r="A18" s="3" t="s">
        <v>27</v>
      </c>
      <c r="B18" s="8">
        <v>5000</v>
      </c>
      <c r="C18" s="6">
        <v>4788</v>
      </c>
      <c r="E18" s="13"/>
      <c r="F18" s="13"/>
    </row>
    <row r="19" spans="1:6">
      <c r="A19" s="3" t="s">
        <v>5</v>
      </c>
      <c r="B19" s="8">
        <v>1200</v>
      </c>
      <c r="C19" s="7">
        <v>1188</v>
      </c>
      <c r="E19" s="13"/>
      <c r="F19" s="13"/>
    </row>
    <row r="20" spans="1:6">
      <c r="A20" s="10" t="s">
        <v>16</v>
      </c>
      <c r="B20" s="11">
        <f>SUM(B18:B19)</f>
        <v>6200</v>
      </c>
      <c r="C20" s="12">
        <f>SUM(C18:C19)</f>
        <v>5976</v>
      </c>
      <c r="E20" s="13"/>
      <c r="F20" s="13"/>
    </row>
    <row r="21" spans="1:6" ht="13.5" thickBot="1">
      <c r="A21" s="4"/>
      <c r="B21" s="5"/>
      <c r="C21" s="5"/>
      <c r="E21" s="14"/>
      <c r="F21" s="14"/>
    </row>
    <row r="22" spans="1:6" ht="15" thickBot="1">
      <c r="A22" s="100" t="s">
        <v>28</v>
      </c>
      <c r="B22" s="99" t="s">
        <v>13</v>
      </c>
      <c r="C22" s="98" t="s">
        <v>14</v>
      </c>
      <c r="E22" s="96" t="s">
        <v>15</v>
      </c>
      <c r="F22" s="97"/>
    </row>
    <row r="23" spans="1:6">
      <c r="A23" s="3" t="s">
        <v>29</v>
      </c>
      <c r="B23" s="8">
        <v>5000</v>
      </c>
      <c r="C23" s="6">
        <v>4788</v>
      </c>
      <c r="E23" s="13"/>
      <c r="F23" s="13"/>
    </row>
    <row r="24" spans="1:6">
      <c r="A24" s="3" t="s">
        <v>30</v>
      </c>
      <c r="B24" s="8">
        <v>10</v>
      </c>
      <c r="C24" s="7">
        <v>10</v>
      </c>
      <c r="E24" s="13"/>
      <c r="F24" s="13"/>
    </row>
    <row r="25" spans="1:6">
      <c r="A25" s="3" t="s">
        <v>31</v>
      </c>
      <c r="B25" s="44">
        <v>1000</v>
      </c>
      <c r="C25" s="45">
        <v>1426</v>
      </c>
      <c r="E25" s="13"/>
      <c r="F25" s="13"/>
    </row>
    <row r="26" spans="1:6">
      <c r="A26" s="3" t="s">
        <v>32</v>
      </c>
      <c r="B26" s="49">
        <v>0.15</v>
      </c>
      <c r="C26" s="50">
        <v>0.22</v>
      </c>
      <c r="E26" s="13"/>
      <c r="F26" s="13"/>
    </row>
    <row r="27" spans="1:6">
      <c r="A27" s="3" t="s">
        <v>33</v>
      </c>
      <c r="B27" s="44">
        <f>(B25*B26)+B25</f>
        <v>1150</v>
      </c>
      <c r="C27" s="45">
        <f>(C25*C26)+C25</f>
        <v>1739.72</v>
      </c>
      <c r="E27" s="13"/>
      <c r="F27" s="13"/>
    </row>
    <row r="28" spans="1:6">
      <c r="A28" s="3" t="s">
        <v>34</v>
      </c>
      <c r="B28" s="44">
        <f>(B27*B26)+B27</f>
        <v>1322.5</v>
      </c>
      <c r="C28" s="45">
        <f>(C27*C26)+C27</f>
        <v>2122.4584</v>
      </c>
      <c r="E28" s="13"/>
      <c r="F28" s="13"/>
    </row>
    <row r="29" spans="1:6">
      <c r="A29" s="10" t="s">
        <v>35</v>
      </c>
      <c r="B29" s="11">
        <f>(B24*B25)+B23</f>
        <v>15000</v>
      </c>
      <c r="C29" s="12">
        <f>(C24*C25)+C23</f>
        <v>19048</v>
      </c>
      <c r="E29" s="13"/>
      <c r="F29" s="13"/>
    </row>
    <row r="30" spans="1:6">
      <c r="A30" s="10" t="s">
        <v>36</v>
      </c>
      <c r="B30" s="11">
        <f>(B24*B27)+B23</f>
        <v>16500</v>
      </c>
      <c r="C30" s="12">
        <f>(C24*C27)+C23</f>
        <v>22185.200000000001</v>
      </c>
      <c r="E30" s="13"/>
      <c r="F30" s="13"/>
    </row>
    <row r="31" spans="1:6">
      <c r="A31" s="10" t="s">
        <v>37</v>
      </c>
      <c r="B31" s="11">
        <f>(B24*B28)+B23</f>
        <v>18225</v>
      </c>
      <c r="C31" s="12">
        <f>(C24*C28)+C23</f>
        <v>26012.583999999999</v>
      </c>
      <c r="E31" s="13"/>
      <c r="F31" s="13"/>
    </row>
    <row r="32" spans="1:6" ht="13.5" thickBot="1">
      <c r="A32" s="4"/>
      <c r="B32" s="5"/>
      <c r="C32" s="5"/>
      <c r="E32" s="13"/>
      <c r="F32" s="13"/>
    </row>
    <row r="33" spans="1:6" ht="14.25">
      <c r="A33" s="100" t="s">
        <v>39</v>
      </c>
      <c r="B33" s="99" t="s">
        <v>11</v>
      </c>
      <c r="C33" s="98" t="s">
        <v>12</v>
      </c>
      <c r="E33" s="13"/>
      <c r="F33" s="13"/>
    </row>
    <row r="34" spans="1:6">
      <c r="A34" s="3" t="s">
        <v>40</v>
      </c>
      <c r="B34" s="8">
        <v>3000</v>
      </c>
      <c r="C34" s="6">
        <v>3235</v>
      </c>
      <c r="E34" s="13"/>
      <c r="F34" s="13"/>
    </row>
    <row r="35" spans="1:6">
      <c r="A35" s="3" t="s">
        <v>41</v>
      </c>
      <c r="B35" s="8">
        <v>1200</v>
      </c>
      <c r="C35" s="7">
        <v>1188</v>
      </c>
      <c r="E35" s="13"/>
      <c r="F35" s="13"/>
    </row>
    <row r="36" spans="1:6">
      <c r="A36" s="3" t="s">
        <v>5</v>
      </c>
      <c r="B36" s="8">
        <v>500</v>
      </c>
      <c r="C36" s="7">
        <v>658</v>
      </c>
      <c r="E36" s="13"/>
      <c r="F36" s="13"/>
    </row>
    <row r="37" spans="1:6">
      <c r="A37" s="10" t="s">
        <v>16</v>
      </c>
      <c r="B37" s="11">
        <f>SUM(B34:B36)</f>
        <v>4700</v>
      </c>
      <c r="C37" s="12">
        <f>SUM(C34:C36)</f>
        <v>5081</v>
      </c>
      <c r="E37" s="13"/>
      <c r="F37" s="13"/>
    </row>
    <row r="38" spans="1:6">
      <c r="A38" s="4"/>
      <c r="B38" s="5"/>
      <c r="C38" s="5"/>
      <c r="E38" s="13"/>
      <c r="F38" s="13"/>
    </row>
    <row r="39" spans="1:6" ht="13.5" thickBot="1">
      <c r="A39" s="4"/>
      <c r="B39" s="5"/>
      <c r="C39" s="5"/>
      <c r="E39" s="13"/>
      <c r="F39" s="13"/>
    </row>
    <row r="40" spans="1:6" ht="15" thickBot="1">
      <c r="A40" s="102" t="s">
        <v>0</v>
      </c>
      <c r="B40" s="99" t="s">
        <v>9</v>
      </c>
      <c r="C40" s="98" t="s">
        <v>10</v>
      </c>
      <c r="E40" s="13"/>
      <c r="F40" s="13"/>
    </row>
    <row r="41" spans="1:6">
      <c r="A41" s="16"/>
      <c r="B41" s="46">
        <f>SUM(B15,B20,B29,B37)</f>
        <v>40200</v>
      </c>
      <c r="C41" s="47">
        <f>SUM(C15+C20+C29+C37)</f>
        <v>46375</v>
      </c>
      <c r="E41" s="48"/>
      <c r="F41" s="13"/>
    </row>
    <row r="43" spans="1:6">
      <c r="A43" s="101"/>
      <c r="B43" s="101"/>
      <c r="C43" s="101"/>
      <c r="E43" s="101"/>
      <c r="F43" s="101"/>
    </row>
    <row r="44" spans="1:6" s="14" customFormat="1"/>
    <row r="45" spans="1:6" ht="21" customHeight="1">
      <c r="A45" s="56" t="s">
        <v>69</v>
      </c>
      <c r="B45" s="56"/>
      <c r="C45" s="56"/>
    </row>
    <row r="46" spans="1:6" s="14" customFormat="1" ht="12.75" customHeight="1">
      <c r="A46" s="68"/>
      <c r="B46" s="68"/>
      <c r="C46" s="68"/>
    </row>
    <row r="47" spans="1:6" s="14" customFormat="1" ht="15" customHeight="1">
      <c r="A47" s="103"/>
      <c r="B47" s="103"/>
      <c r="C47" s="103"/>
    </row>
    <row r="48" spans="1:6">
      <c r="A48" s="70" t="s">
        <v>70</v>
      </c>
      <c r="B48" s="72"/>
      <c r="C48" s="69">
        <f>SUM(C20+C30+C37)</f>
        <v>33242.199999999997</v>
      </c>
    </row>
    <row r="49" spans="1:3">
      <c r="A49" s="71" t="s">
        <v>71</v>
      </c>
      <c r="B49" s="72"/>
      <c r="C49" s="69">
        <f>SUM(C20+C31+C37)</f>
        <v>37069.584000000003</v>
      </c>
    </row>
  </sheetData>
  <mergeCells count="3">
    <mergeCell ref="A3:G3"/>
    <mergeCell ref="A2:E2"/>
    <mergeCell ref="A6:C6"/>
  </mergeCells>
  <phoneticPr fontId="1" type="noConversion"/>
  <printOptions horizontalCentered="1"/>
  <pageMargins left="0.75" right="0.75" top="1" bottom="1" header="0.5" footer="0.5"/>
  <pageSetup scale="85" orientation="portrait" r:id="rId1"/>
  <ignoredErrors>
    <ignoredError sqref="C15 AWF2807:BGB2807 B20:C20 AWF4855:BGB4855 AWF6135:BGB6135 B37:C37" emptyCellReference="1"/>
  </ignoredErrors>
  <drawing r:id="rId2"/>
</worksheet>
</file>

<file path=xl/worksheets/sheet3.xml><?xml version="1.0" encoding="utf-8"?>
<worksheet xmlns="http://schemas.openxmlformats.org/spreadsheetml/2006/main" xmlns:r="http://schemas.openxmlformats.org/officeDocument/2006/relationships">
  <sheetPr published="0" enableFormatConditionsCalculation="0"/>
  <dimension ref="A1:N72"/>
  <sheetViews>
    <sheetView showGridLines="0" zoomScale="90" zoomScaleNormal="90" zoomScaleSheetLayoutView="75" workbookViewId="0">
      <selection activeCell="Q14" sqref="Q14"/>
    </sheetView>
  </sheetViews>
  <sheetFormatPr defaultColWidth="9.140625" defaultRowHeight="12.75"/>
  <cols>
    <col min="1" max="1" width="11.7109375" style="1" customWidth="1"/>
    <col min="2" max="2" width="10.7109375" style="1" customWidth="1"/>
    <col min="3" max="3" width="19.140625" style="1" customWidth="1"/>
    <col min="4" max="4" width="13.28515625" style="1" customWidth="1"/>
    <col min="5" max="5" width="2.28515625" style="1" customWidth="1"/>
    <col min="6" max="7" width="18.28515625" style="1" bestFit="1" customWidth="1"/>
    <col min="8" max="8" width="1.42578125" style="1" customWidth="1"/>
    <col min="9" max="9" width="12.42578125" style="1" customWidth="1"/>
    <col min="10" max="10" width="10.7109375" style="1" customWidth="1"/>
    <col min="11" max="12" width="9.140625" style="1"/>
    <col min="13" max="13" width="5.28515625" style="1" customWidth="1"/>
    <col min="14" max="14" width="19" style="1" customWidth="1"/>
    <col min="15" max="16384" width="9.140625" style="1"/>
  </cols>
  <sheetData>
    <row r="1" spans="1:14" ht="4.5" customHeight="1">
      <c r="A1" s="101"/>
      <c r="B1" s="101"/>
      <c r="C1" s="101"/>
      <c r="D1" s="101"/>
      <c r="E1" s="101"/>
      <c r="F1" s="101"/>
      <c r="G1" s="101"/>
      <c r="H1" s="101"/>
      <c r="I1" s="101"/>
      <c r="J1" s="101"/>
      <c r="K1" s="101"/>
      <c r="L1" s="101"/>
      <c r="M1" s="101"/>
      <c r="N1" s="101"/>
    </row>
    <row r="2" spans="1:14" ht="72.95" customHeight="1">
      <c r="A2" s="110"/>
      <c r="B2" s="110"/>
      <c r="C2" s="110"/>
      <c r="D2" s="110"/>
      <c r="E2" s="110"/>
      <c r="F2" s="110"/>
      <c r="G2" s="110"/>
      <c r="H2" s="110"/>
      <c r="I2" s="110"/>
      <c r="J2" s="110"/>
      <c r="K2" s="110"/>
      <c r="L2" s="110"/>
      <c r="M2" s="110"/>
      <c r="N2" s="110"/>
    </row>
    <row r="3" spans="1:14" ht="27.95" customHeight="1">
      <c r="A3" s="76" t="s">
        <v>42</v>
      </c>
      <c r="B3" s="76"/>
      <c r="C3" s="76"/>
      <c r="D3" s="76"/>
      <c r="E3" s="76"/>
      <c r="F3" s="76"/>
      <c r="G3" s="76"/>
      <c r="H3" s="76"/>
      <c r="I3" s="76"/>
      <c r="J3" s="76"/>
      <c r="K3" s="76"/>
      <c r="L3" s="76"/>
      <c r="M3" s="76"/>
      <c r="N3" s="76"/>
    </row>
    <row r="4" spans="1:14" ht="27.95" customHeight="1">
      <c r="A4" s="80" t="s">
        <v>18</v>
      </c>
      <c r="B4" s="80"/>
      <c r="C4" s="80"/>
      <c r="D4" s="80"/>
      <c r="E4" s="80"/>
      <c r="F4" s="80"/>
      <c r="G4" s="80"/>
      <c r="H4" s="80"/>
      <c r="I4" s="80"/>
      <c r="J4" s="80"/>
      <c r="K4" s="80"/>
      <c r="L4" s="80"/>
      <c r="M4" s="80"/>
      <c r="N4" s="80"/>
    </row>
    <row r="5" spans="1:14" s="14" customFormat="1" ht="7.5" customHeight="1">
      <c r="A5" s="51"/>
      <c r="B5" s="52"/>
      <c r="C5" s="52"/>
      <c r="D5" s="52"/>
      <c r="E5" s="52"/>
      <c r="F5" s="52"/>
      <c r="G5" s="52"/>
      <c r="H5" s="53"/>
      <c r="I5" s="53"/>
      <c r="J5" s="53"/>
    </row>
    <row r="6" spans="1:14" ht="21" customHeight="1">
      <c r="A6" s="74" t="s">
        <v>44</v>
      </c>
      <c r="B6" s="74"/>
      <c r="C6" s="74"/>
      <c r="D6" s="74"/>
      <c r="E6" s="74"/>
      <c r="F6" s="74"/>
      <c r="G6" s="74"/>
      <c r="I6" s="84" t="s">
        <v>2</v>
      </c>
      <c r="J6" s="84"/>
      <c r="K6" s="84"/>
      <c r="L6" s="84"/>
      <c r="M6" s="84"/>
      <c r="N6" s="84"/>
    </row>
    <row r="7" spans="1:14" s="14" customFormat="1" ht="7.5" customHeight="1" thickBot="1">
      <c r="A7" s="54"/>
      <c r="B7" s="54"/>
      <c r="C7" s="54"/>
      <c r="D7" s="55"/>
      <c r="E7" s="55"/>
      <c r="I7" s="84"/>
      <c r="J7" s="84"/>
      <c r="K7" s="84"/>
      <c r="L7" s="84"/>
      <c r="M7" s="84"/>
      <c r="N7" s="84"/>
    </row>
    <row r="8" spans="1:14" ht="14.25">
      <c r="A8" s="107" t="s">
        <v>54</v>
      </c>
      <c r="B8" s="104"/>
      <c r="C8" s="104"/>
      <c r="D8" s="104"/>
      <c r="E8" s="104"/>
      <c r="F8" s="99" t="s">
        <v>11</v>
      </c>
      <c r="G8" s="98" t="s">
        <v>12</v>
      </c>
      <c r="I8" s="79"/>
      <c r="J8" s="79"/>
      <c r="K8" s="79"/>
      <c r="L8" s="79"/>
      <c r="M8" s="79"/>
      <c r="N8" s="79"/>
    </row>
    <row r="9" spans="1:14">
      <c r="A9" s="26" t="s">
        <v>3</v>
      </c>
      <c r="B9" s="26" t="s">
        <v>4</v>
      </c>
      <c r="C9" s="17"/>
      <c r="D9" s="16"/>
      <c r="E9" s="16"/>
      <c r="I9" s="79"/>
      <c r="J9" s="79"/>
      <c r="K9" s="79"/>
      <c r="L9" s="79"/>
      <c r="M9" s="79"/>
      <c r="N9" s="79"/>
    </row>
    <row r="10" spans="1:14">
      <c r="A10" s="20">
        <v>500</v>
      </c>
      <c r="B10" s="19">
        <v>720</v>
      </c>
      <c r="C10" s="31" t="s">
        <v>45</v>
      </c>
      <c r="D10" s="30">
        <v>99</v>
      </c>
      <c r="E10" s="16"/>
      <c r="F10" s="23">
        <f>A10*D10</f>
        <v>49500</v>
      </c>
      <c r="G10" s="23">
        <f>B10*D10</f>
        <v>71280</v>
      </c>
      <c r="I10" s="79"/>
      <c r="J10" s="79"/>
      <c r="K10" s="79"/>
      <c r="L10" s="79"/>
      <c r="M10" s="79"/>
      <c r="N10" s="79"/>
    </row>
    <row r="11" spans="1:14">
      <c r="A11" s="20">
        <v>100</v>
      </c>
      <c r="B11" s="19">
        <v>234</v>
      </c>
      <c r="C11" s="31" t="s">
        <v>46</v>
      </c>
      <c r="D11" s="30">
        <v>149</v>
      </c>
      <c r="E11" s="16"/>
      <c r="F11" s="23">
        <f>A11*D11</f>
        <v>14900</v>
      </c>
      <c r="G11" s="23">
        <f>B11*D11</f>
        <v>34866</v>
      </c>
      <c r="I11" s="79"/>
      <c r="J11" s="79"/>
      <c r="K11" s="79"/>
      <c r="L11" s="79"/>
      <c r="M11" s="79"/>
      <c r="N11" s="79"/>
    </row>
    <row r="12" spans="1:14">
      <c r="A12" s="17"/>
      <c r="B12" s="17"/>
      <c r="C12" s="31"/>
      <c r="D12" s="18"/>
      <c r="E12" s="16"/>
      <c r="F12" s="24">
        <f>SUM(F10:F11)</f>
        <v>64400</v>
      </c>
      <c r="G12" s="24">
        <f>SUM(G10:G11)</f>
        <v>106146</v>
      </c>
      <c r="I12" s="79"/>
      <c r="J12" s="79"/>
      <c r="K12" s="79"/>
      <c r="L12" s="79"/>
      <c r="M12" s="79"/>
      <c r="N12" s="79"/>
    </row>
    <row r="13" spans="1:14" ht="13.5" thickBot="1">
      <c r="A13" s="16"/>
      <c r="B13" s="16"/>
      <c r="C13" s="16"/>
      <c r="D13" s="16"/>
      <c r="E13" s="16"/>
      <c r="I13" s="79"/>
      <c r="J13" s="79"/>
      <c r="K13" s="79"/>
      <c r="L13" s="79"/>
      <c r="M13" s="79"/>
      <c r="N13" s="79"/>
    </row>
    <row r="14" spans="1:14" ht="14.25">
      <c r="A14" s="105" t="s">
        <v>52</v>
      </c>
      <c r="B14" s="104"/>
      <c r="C14" s="104"/>
      <c r="D14" s="104"/>
      <c r="E14" s="104"/>
      <c r="F14" s="99" t="s">
        <v>9</v>
      </c>
      <c r="G14" s="98" t="s">
        <v>10</v>
      </c>
      <c r="I14" s="79"/>
      <c r="J14" s="79"/>
      <c r="K14" s="79"/>
      <c r="L14" s="79"/>
      <c r="M14" s="79"/>
      <c r="N14" s="79"/>
    </row>
    <row r="15" spans="1:14">
      <c r="A15" s="26" t="s">
        <v>3</v>
      </c>
      <c r="B15" s="26" t="s">
        <v>4</v>
      </c>
      <c r="C15" s="17"/>
      <c r="D15" s="16"/>
      <c r="E15" s="16"/>
      <c r="I15" s="79"/>
      <c r="J15" s="79"/>
      <c r="K15" s="79"/>
      <c r="L15" s="79"/>
      <c r="M15" s="79"/>
      <c r="N15" s="79"/>
    </row>
    <row r="16" spans="1:14">
      <c r="A16" s="22">
        <v>300</v>
      </c>
      <c r="B16" s="21">
        <v>330</v>
      </c>
      <c r="C16" s="31" t="s">
        <v>45</v>
      </c>
      <c r="D16" s="30">
        <v>299</v>
      </c>
      <c r="E16" s="16"/>
      <c r="F16" s="27">
        <f>A16*D16</f>
        <v>89700</v>
      </c>
      <c r="G16" s="27">
        <f>B16*D16</f>
        <v>98670</v>
      </c>
      <c r="I16" s="79"/>
      <c r="J16" s="79"/>
      <c r="K16" s="79"/>
      <c r="L16" s="79"/>
      <c r="M16" s="79"/>
      <c r="N16" s="79"/>
    </row>
    <row r="17" spans="1:14">
      <c r="A17" s="22">
        <v>100</v>
      </c>
      <c r="B17" s="21">
        <v>142</v>
      </c>
      <c r="C17" s="31" t="s">
        <v>46</v>
      </c>
      <c r="D17" s="30">
        <v>399</v>
      </c>
      <c r="E17" s="16"/>
      <c r="F17" s="27">
        <f>A17*D17</f>
        <v>39900</v>
      </c>
      <c r="G17" s="27">
        <f>B17*D17</f>
        <v>56658</v>
      </c>
      <c r="I17" s="79"/>
      <c r="J17" s="79"/>
      <c r="K17" s="79"/>
      <c r="L17" s="79"/>
      <c r="M17" s="79"/>
      <c r="N17" s="79"/>
    </row>
    <row r="18" spans="1:14">
      <c r="A18" s="16"/>
      <c r="B18" s="16"/>
      <c r="C18" s="31"/>
      <c r="D18" s="18"/>
      <c r="E18" s="16"/>
      <c r="F18" s="29">
        <f>SUM(F16:F17)</f>
        <v>129600</v>
      </c>
      <c r="G18" s="29">
        <f>SUM(G16:G17)</f>
        <v>155328</v>
      </c>
      <c r="I18" s="79"/>
      <c r="J18" s="79"/>
      <c r="K18" s="79"/>
      <c r="L18" s="79"/>
      <c r="M18" s="79"/>
      <c r="N18" s="79"/>
    </row>
    <row r="19" spans="1:14" ht="13.5" thickBot="1">
      <c r="A19" s="16"/>
      <c r="B19" s="16"/>
      <c r="C19" s="16"/>
      <c r="D19" s="16"/>
      <c r="E19" s="16"/>
      <c r="I19" s="79"/>
      <c r="J19" s="79"/>
      <c r="K19" s="79"/>
      <c r="L19" s="79"/>
      <c r="M19" s="79"/>
      <c r="N19" s="79"/>
    </row>
    <row r="20" spans="1:14" ht="14.25">
      <c r="A20" s="105" t="s">
        <v>53</v>
      </c>
      <c r="B20" s="104"/>
      <c r="C20" s="104"/>
      <c r="D20" s="104"/>
      <c r="E20" s="104"/>
      <c r="F20" s="99" t="s">
        <v>9</v>
      </c>
      <c r="G20" s="98" t="s">
        <v>10</v>
      </c>
      <c r="I20" s="79"/>
      <c r="J20" s="79"/>
      <c r="K20" s="79"/>
      <c r="L20" s="79"/>
      <c r="M20" s="79"/>
      <c r="N20" s="79"/>
    </row>
    <row r="21" spans="1:14">
      <c r="A21" s="26" t="s">
        <v>3</v>
      </c>
      <c r="B21" s="26" t="s">
        <v>4</v>
      </c>
      <c r="C21" s="17"/>
      <c r="D21" s="16"/>
      <c r="E21" s="16"/>
      <c r="I21" s="79"/>
      <c r="J21" s="79"/>
      <c r="K21" s="79"/>
      <c r="L21" s="79"/>
      <c r="M21" s="79"/>
      <c r="N21" s="79"/>
    </row>
    <row r="22" spans="1:14">
      <c r="A22" s="22">
        <v>1200</v>
      </c>
      <c r="B22" s="21">
        <v>1065</v>
      </c>
      <c r="C22" s="31" t="s">
        <v>45</v>
      </c>
      <c r="D22" s="30">
        <v>49</v>
      </c>
      <c r="E22" s="16"/>
      <c r="F22" s="27">
        <f>A22*D22</f>
        <v>58800</v>
      </c>
      <c r="G22" s="27">
        <f>B22*D22</f>
        <v>52185</v>
      </c>
      <c r="I22" s="79"/>
      <c r="J22" s="79"/>
      <c r="K22" s="79"/>
      <c r="L22" s="79"/>
      <c r="M22" s="79"/>
      <c r="N22" s="79"/>
    </row>
    <row r="23" spans="1:14">
      <c r="A23" s="22">
        <v>500</v>
      </c>
      <c r="B23" s="21">
        <v>389</v>
      </c>
      <c r="C23" s="31" t="s">
        <v>46</v>
      </c>
      <c r="D23" s="30">
        <v>59</v>
      </c>
      <c r="E23" s="16"/>
      <c r="F23" s="27">
        <f>A23*D23</f>
        <v>29500</v>
      </c>
      <c r="G23" s="27">
        <f>B23*D23</f>
        <v>22951</v>
      </c>
      <c r="I23" s="79"/>
      <c r="J23" s="79"/>
      <c r="K23" s="79"/>
      <c r="L23" s="79"/>
      <c r="M23" s="79"/>
      <c r="N23" s="79"/>
    </row>
    <row r="24" spans="1:14">
      <c r="A24" s="16"/>
      <c r="B24" s="16"/>
      <c r="C24" s="31"/>
      <c r="D24" s="18"/>
      <c r="E24" s="16"/>
      <c r="F24" s="29">
        <f>SUM(F22:F23)</f>
        <v>88300</v>
      </c>
      <c r="G24" s="29">
        <f>SUM(G22:G23)</f>
        <v>75136</v>
      </c>
      <c r="I24" s="79"/>
      <c r="J24" s="79"/>
      <c r="K24" s="79"/>
      <c r="L24" s="79"/>
      <c r="M24" s="79"/>
      <c r="N24" s="79"/>
    </row>
    <row r="25" spans="1:14" ht="13.5" thickBot="1">
      <c r="A25" s="16"/>
      <c r="B25" s="16"/>
      <c r="C25" s="16"/>
      <c r="D25" s="16"/>
      <c r="E25" s="16"/>
      <c r="I25" s="79"/>
      <c r="J25" s="79"/>
      <c r="K25" s="79"/>
      <c r="L25" s="79"/>
      <c r="M25" s="79"/>
      <c r="N25" s="79"/>
    </row>
    <row r="26" spans="1:14" ht="14.25">
      <c r="A26" s="105" t="s">
        <v>51</v>
      </c>
      <c r="B26" s="104"/>
      <c r="C26" s="106"/>
      <c r="D26" s="104"/>
      <c r="E26" s="104"/>
      <c r="F26" s="99" t="s">
        <v>9</v>
      </c>
      <c r="G26" s="98" t="s">
        <v>10</v>
      </c>
      <c r="I26" s="79"/>
      <c r="J26" s="79"/>
      <c r="K26" s="79"/>
      <c r="L26" s="79"/>
      <c r="M26" s="79"/>
      <c r="N26" s="79"/>
    </row>
    <row r="27" spans="1:14">
      <c r="A27" s="26" t="s">
        <v>3</v>
      </c>
      <c r="B27" s="26" t="s">
        <v>4</v>
      </c>
      <c r="C27" s="17"/>
      <c r="D27" s="16"/>
      <c r="E27" s="16"/>
      <c r="I27" s="79"/>
      <c r="J27" s="79"/>
      <c r="K27" s="79"/>
      <c r="L27" s="79"/>
      <c r="M27" s="79"/>
      <c r="N27" s="79"/>
    </row>
    <row r="28" spans="1:14">
      <c r="A28" s="22">
        <v>300</v>
      </c>
      <c r="B28" s="21">
        <v>330</v>
      </c>
      <c r="C28" s="32" t="s">
        <v>47</v>
      </c>
      <c r="D28" s="30">
        <v>20</v>
      </c>
      <c r="E28" s="16"/>
      <c r="F28" s="27">
        <f>A28*D28</f>
        <v>6000</v>
      </c>
      <c r="G28" s="27">
        <f>B28*D28</f>
        <v>6600</v>
      </c>
      <c r="I28" s="79"/>
      <c r="J28" s="79"/>
      <c r="K28" s="79"/>
      <c r="L28" s="79"/>
      <c r="M28" s="79"/>
      <c r="N28" s="79"/>
    </row>
    <row r="29" spans="1:14">
      <c r="A29" s="22">
        <v>50</v>
      </c>
      <c r="B29" s="21">
        <v>29</v>
      </c>
      <c r="C29" s="32" t="s">
        <v>48</v>
      </c>
      <c r="D29" s="30">
        <v>15</v>
      </c>
      <c r="E29" s="16"/>
      <c r="F29" s="27">
        <f>A29*D29</f>
        <v>750</v>
      </c>
      <c r="G29" s="27">
        <f>B29*D29</f>
        <v>435</v>
      </c>
      <c r="I29" s="79"/>
      <c r="J29" s="79"/>
      <c r="K29" s="79"/>
      <c r="L29" s="79"/>
      <c r="M29" s="79"/>
      <c r="N29" s="79"/>
    </row>
    <row r="30" spans="1:14">
      <c r="A30" s="22">
        <v>50</v>
      </c>
      <c r="B30" s="21">
        <v>26</v>
      </c>
      <c r="C30" s="32" t="s">
        <v>49</v>
      </c>
      <c r="D30" s="30">
        <v>120</v>
      </c>
      <c r="E30" s="16"/>
      <c r="F30" s="27">
        <f>A30*D30</f>
        <v>6000</v>
      </c>
      <c r="G30" s="27">
        <f>B30*D30</f>
        <v>3120</v>
      </c>
      <c r="I30" s="79"/>
      <c r="J30" s="79"/>
      <c r="K30" s="79"/>
      <c r="L30" s="79"/>
      <c r="M30" s="79"/>
      <c r="N30" s="79"/>
    </row>
    <row r="31" spans="1:14">
      <c r="A31" s="22">
        <v>100</v>
      </c>
      <c r="B31" s="21">
        <v>87</v>
      </c>
      <c r="C31" s="32" t="s">
        <v>50</v>
      </c>
      <c r="D31" s="30">
        <v>45</v>
      </c>
      <c r="E31" s="16"/>
      <c r="F31" s="28">
        <f>A31*D31</f>
        <v>4500</v>
      </c>
      <c r="G31" s="28">
        <f>B31*D31</f>
        <v>3915</v>
      </c>
      <c r="I31" s="79"/>
      <c r="J31" s="79"/>
      <c r="K31" s="79"/>
      <c r="L31" s="79"/>
      <c r="M31" s="79"/>
      <c r="N31" s="79"/>
    </row>
    <row r="32" spans="1:14">
      <c r="A32" s="16"/>
      <c r="B32" s="16"/>
      <c r="C32" s="31"/>
      <c r="D32" s="18"/>
      <c r="E32" s="16"/>
      <c r="F32" s="29">
        <f>SUM(F28:F31)</f>
        <v>17250</v>
      </c>
      <c r="G32" s="29">
        <f>SUM(G28:G31)</f>
        <v>14070</v>
      </c>
      <c r="I32" s="79"/>
      <c r="J32" s="79"/>
      <c r="K32" s="79"/>
      <c r="L32" s="79"/>
      <c r="M32" s="79"/>
      <c r="N32" s="79"/>
    </row>
    <row r="33" spans="1:14" ht="13.5" thickBot="1">
      <c r="A33" s="16"/>
      <c r="B33" s="16"/>
      <c r="C33" s="16"/>
      <c r="D33" s="16"/>
      <c r="E33" s="16"/>
      <c r="I33" s="79"/>
      <c r="J33" s="79"/>
      <c r="K33" s="79"/>
      <c r="L33" s="79"/>
      <c r="M33" s="79"/>
      <c r="N33" s="79"/>
    </row>
    <row r="34" spans="1:14" ht="15" thickBot="1">
      <c r="A34" s="102" t="s">
        <v>1</v>
      </c>
      <c r="B34" s="109"/>
      <c r="C34" s="109"/>
      <c r="D34" s="109"/>
      <c r="E34" s="109"/>
      <c r="F34" s="99" t="s">
        <v>9</v>
      </c>
      <c r="G34" s="108" t="s">
        <v>10</v>
      </c>
      <c r="I34" s="79"/>
      <c r="J34" s="79"/>
      <c r="K34" s="79"/>
      <c r="L34" s="79"/>
      <c r="M34" s="79"/>
      <c r="N34" s="79"/>
    </row>
    <row r="35" spans="1:14" ht="21.95" customHeight="1">
      <c r="F35" s="36">
        <f>SUM(F12,F18,F24,F32)</f>
        <v>299550</v>
      </c>
      <c r="G35" s="36">
        <f>SUM(G12,G18,G24,G32)</f>
        <v>350680</v>
      </c>
      <c r="I35" s="79"/>
      <c r="J35" s="79"/>
      <c r="K35" s="79"/>
      <c r="L35" s="79"/>
      <c r="M35" s="79"/>
      <c r="N35" s="79"/>
    </row>
    <row r="37" spans="1:14" ht="12.75" customHeight="1">
      <c r="A37" s="85"/>
      <c r="B37" s="85"/>
      <c r="C37" s="85"/>
      <c r="D37" s="85"/>
      <c r="E37" s="85"/>
      <c r="F37" s="85"/>
      <c r="G37" s="85"/>
      <c r="H37" s="85"/>
      <c r="I37" s="85"/>
      <c r="J37" s="85"/>
      <c r="K37" s="85"/>
      <c r="L37" s="85"/>
      <c r="M37" s="85"/>
      <c r="N37" s="85"/>
    </row>
    <row r="39" spans="1:14" ht="19.5">
      <c r="A39" s="74" t="s">
        <v>55</v>
      </c>
      <c r="B39" s="74"/>
      <c r="C39" s="74"/>
      <c r="D39" s="74"/>
      <c r="E39" s="74"/>
      <c r="F39" s="74"/>
      <c r="I39" s="74" t="s">
        <v>61</v>
      </c>
      <c r="J39" s="74"/>
      <c r="K39" s="74"/>
      <c r="L39" s="74"/>
      <c r="M39" s="74"/>
      <c r="N39" s="74"/>
    </row>
    <row r="40" spans="1:14" ht="7.5" customHeight="1">
      <c r="A40" s="54"/>
      <c r="B40" s="54"/>
      <c r="C40" s="54"/>
      <c r="D40" s="55"/>
      <c r="E40" s="55"/>
      <c r="F40" s="14"/>
      <c r="G40" s="14"/>
      <c r="I40" s="54"/>
      <c r="J40" s="54"/>
      <c r="K40" s="54"/>
      <c r="L40" s="55"/>
      <c r="M40" s="55"/>
      <c r="N40" s="14"/>
    </row>
    <row r="41" spans="1:14" ht="20.25" customHeight="1" thickBot="1">
      <c r="A41" s="81" t="s">
        <v>60</v>
      </c>
      <c r="B41" s="81"/>
      <c r="C41" s="81"/>
      <c r="D41" s="57">
        <f>Investment!B26</f>
        <v>0.15</v>
      </c>
      <c r="E41" s="55"/>
      <c r="F41" s="14"/>
      <c r="G41" s="14"/>
      <c r="I41" s="81" t="s">
        <v>60</v>
      </c>
      <c r="J41" s="81"/>
      <c r="K41" s="81"/>
      <c r="L41" s="57">
        <f>Investment!C26</f>
        <v>0.22</v>
      </c>
      <c r="M41" s="55"/>
      <c r="N41" s="14"/>
    </row>
    <row r="42" spans="1:14" ht="14.25">
      <c r="A42" s="107" t="s">
        <v>56</v>
      </c>
      <c r="B42" s="104"/>
      <c r="C42" s="104"/>
      <c r="D42" s="104"/>
      <c r="E42" s="104"/>
      <c r="F42" s="99" t="s">
        <v>11</v>
      </c>
      <c r="I42" s="107" t="s">
        <v>62</v>
      </c>
      <c r="J42" s="104"/>
      <c r="K42" s="104"/>
      <c r="L42" s="104"/>
      <c r="M42" s="104"/>
      <c r="N42" s="99" t="s">
        <v>11</v>
      </c>
    </row>
    <row r="43" spans="1:14">
      <c r="A43" s="26" t="s">
        <v>3</v>
      </c>
      <c r="B43" s="26"/>
      <c r="C43" s="17"/>
      <c r="D43" s="16"/>
      <c r="E43" s="16"/>
      <c r="I43" s="26" t="s">
        <v>3</v>
      </c>
      <c r="J43" s="26"/>
      <c r="K43" s="17"/>
      <c r="L43" s="16"/>
      <c r="M43" s="16"/>
    </row>
    <row r="44" spans="1:14">
      <c r="A44" s="58">
        <f>(B10*D41)+B10</f>
        <v>828</v>
      </c>
      <c r="B44" s="17"/>
      <c r="C44" s="31" t="s">
        <v>45</v>
      </c>
      <c r="D44" s="30">
        <v>99</v>
      </c>
      <c r="E44" s="16"/>
      <c r="F44" s="23">
        <f>A44*D44</f>
        <v>81972</v>
      </c>
      <c r="I44" s="58">
        <f>(A44*L41)+A44</f>
        <v>1010.16</v>
      </c>
      <c r="J44" s="17"/>
      <c r="K44" s="31" t="s">
        <v>45</v>
      </c>
      <c r="L44" s="30">
        <v>99</v>
      </c>
      <c r="M44" s="16"/>
      <c r="N44" s="23">
        <f>I44*L44</f>
        <v>100005.84</v>
      </c>
    </row>
    <row r="45" spans="1:14">
      <c r="A45" s="58">
        <f>(B11*D41)+B11</f>
        <v>269.10000000000002</v>
      </c>
      <c r="B45" s="17"/>
      <c r="C45" s="31" t="s">
        <v>46</v>
      </c>
      <c r="D45" s="30">
        <v>149</v>
      </c>
      <c r="E45" s="16"/>
      <c r="F45" s="23">
        <f>A45*D45</f>
        <v>40095.9</v>
      </c>
      <c r="I45" s="58">
        <f>(A45*L41)+A45</f>
        <v>328.30200000000002</v>
      </c>
      <c r="J45" s="17"/>
      <c r="K45" s="31" t="s">
        <v>46</v>
      </c>
      <c r="L45" s="30">
        <v>149</v>
      </c>
      <c r="M45" s="16"/>
      <c r="N45" s="23">
        <f>I45*L45</f>
        <v>48916.998</v>
      </c>
    </row>
    <row r="46" spans="1:14">
      <c r="A46" s="17"/>
      <c r="B46" s="17"/>
      <c r="C46" s="31"/>
      <c r="D46" s="18"/>
      <c r="E46" s="16"/>
      <c r="F46" s="24">
        <f>SUM(F44:F45)</f>
        <v>122067.9</v>
      </c>
      <c r="I46" s="17"/>
      <c r="J46" s="17"/>
      <c r="K46" s="31"/>
      <c r="L46" s="18"/>
      <c r="M46" s="16"/>
      <c r="N46" s="24">
        <f>SUM(N44:N45)</f>
        <v>148922.83799999999</v>
      </c>
    </row>
    <row r="47" spans="1:14" ht="13.5" thickBot="1">
      <c r="A47" s="16"/>
      <c r="B47" s="16"/>
      <c r="C47" s="16"/>
      <c r="D47" s="16"/>
      <c r="E47" s="16"/>
      <c r="I47" s="16"/>
      <c r="J47" s="16"/>
      <c r="K47" s="16"/>
      <c r="L47" s="16"/>
      <c r="M47" s="16"/>
    </row>
    <row r="48" spans="1:14" ht="14.25">
      <c r="A48" s="105" t="s">
        <v>57</v>
      </c>
      <c r="B48" s="104"/>
      <c r="C48" s="104"/>
      <c r="D48" s="104"/>
      <c r="E48" s="104"/>
      <c r="F48" s="99" t="s">
        <v>9</v>
      </c>
      <c r="I48" s="105" t="s">
        <v>63</v>
      </c>
      <c r="J48" s="104"/>
      <c r="K48" s="104"/>
      <c r="L48" s="104"/>
      <c r="M48" s="104"/>
      <c r="N48" s="99" t="s">
        <v>9</v>
      </c>
    </row>
    <row r="49" spans="1:14">
      <c r="A49" s="26" t="s">
        <v>3</v>
      </c>
      <c r="B49" s="26"/>
      <c r="C49" s="17"/>
      <c r="D49" s="16"/>
      <c r="E49" s="16"/>
      <c r="I49" s="26" t="s">
        <v>3</v>
      </c>
      <c r="J49" s="26"/>
      <c r="K49" s="17"/>
      <c r="L49" s="16"/>
      <c r="M49" s="16"/>
    </row>
    <row r="50" spans="1:14">
      <c r="A50" s="59">
        <f>(B16*D41)+B16</f>
        <v>379.5</v>
      </c>
      <c r="B50" s="16"/>
      <c r="C50" s="31" t="s">
        <v>45</v>
      </c>
      <c r="D50" s="30">
        <v>299</v>
      </c>
      <c r="E50" s="16"/>
      <c r="F50" s="27">
        <f>A50*D50</f>
        <v>113470.5</v>
      </c>
      <c r="I50" s="59">
        <f>(A50*L41)+A50</f>
        <v>462.99</v>
      </c>
      <c r="J50" s="16"/>
      <c r="K50" s="31" t="s">
        <v>45</v>
      </c>
      <c r="L50" s="30">
        <v>299</v>
      </c>
      <c r="M50" s="16"/>
      <c r="N50" s="27">
        <f>I50*L50</f>
        <v>138434.01</v>
      </c>
    </row>
    <row r="51" spans="1:14">
      <c r="A51" s="59">
        <f>(B17*D41)+B17</f>
        <v>163.30000000000001</v>
      </c>
      <c r="B51" s="16"/>
      <c r="C51" s="31" t="s">
        <v>46</v>
      </c>
      <c r="D51" s="30">
        <v>399</v>
      </c>
      <c r="E51" s="16"/>
      <c r="F51" s="27">
        <f>A51*D51</f>
        <v>65156.700000000004</v>
      </c>
      <c r="I51" s="59">
        <f>(A51*L41)+A51</f>
        <v>199.226</v>
      </c>
      <c r="J51" s="16"/>
      <c r="K51" s="31" t="s">
        <v>46</v>
      </c>
      <c r="L51" s="30">
        <v>399</v>
      </c>
      <c r="M51" s="16"/>
      <c r="N51" s="27">
        <f>I51*L51</f>
        <v>79491.173999999999</v>
      </c>
    </row>
    <row r="52" spans="1:14">
      <c r="A52" s="16"/>
      <c r="B52" s="16"/>
      <c r="C52" s="31"/>
      <c r="D52" s="18"/>
      <c r="E52" s="16"/>
      <c r="F52" s="29">
        <f>SUM(F50:F51)</f>
        <v>178627.20000000001</v>
      </c>
      <c r="I52" s="16"/>
      <c r="J52" s="16"/>
      <c r="K52" s="31"/>
      <c r="L52" s="18"/>
      <c r="M52" s="16"/>
      <c r="N52" s="29">
        <f>SUM(N50:N51)</f>
        <v>217925.18400000001</v>
      </c>
    </row>
    <row r="53" spans="1:14" ht="13.5" thickBot="1">
      <c r="A53" s="16"/>
      <c r="B53" s="16"/>
      <c r="C53" s="16"/>
      <c r="D53" s="16"/>
      <c r="E53" s="16"/>
      <c r="I53" s="16"/>
      <c r="J53" s="16"/>
      <c r="K53" s="16"/>
      <c r="L53" s="16"/>
      <c r="M53" s="16"/>
    </row>
    <row r="54" spans="1:14" ht="14.25">
      <c r="A54" s="105" t="s">
        <v>58</v>
      </c>
      <c r="B54" s="104"/>
      <c r="C54" s="104"/>
      <c r="D54" s="104"/>
      <c r="E54" s="104"/>
      <c r="F54" s="99" t="s">
        <v>9</v>
      </c>
      <c r="I54" s="105" t="s">
        <v>64</v>
      </c>
      <c r="J54" s="104"/>
      <c r="K54" s="104"/>
      <c r="L54" s="104"/>
      <c r="M54" s="104"/>
      <c r="N54" s="99" t="s">
        <v>9</v>
      </c>
    </row>
    <row r="55" spans="1:14">
      <c r="A55" s="26" t="s">
        <v>3</v>
      </c>
      <c r="B55" s="26"/>
      <c r="C55" s="17"/>
      <c r="D55" s="16"/>
      <c r="E55" s="16"/>
      <c r="I55" s="26" t="s">
        <v>3</v>
      </c>
      <c r="J55" s="26"/>
      <c r="K55" s="17"/>
      <c r="L55" s="16"/>
      <c r="M55" s="16"/>
    </row>
    <row r="56" spans="1:14">
      <c r="A56" s="59">
        <f>(B22*D41)+B22</f>
        <v>1224.75</v>
      </c>
      <c r="B56" s="16"/>
      <c r="C56" s="31" t="s">
        <v>45</v>
      </c>
      <c r="D56" s="30">
        <v>49</v>
      </c>
      <c r="E56" s="16"/>
      <c r="F56" s="27">
        <f>A56*D56</f>
        <v>60012.75</v>
      </c>
      <c r="I56" s="59">
        <f>(A56*L41)+A56</f>
        <v>1494.1949999999999</v>
      </c>
      <c r="J56" s="16"/>
      <c r="K56" s="31" t="s">
        <v>45</v>
      </c>
      <c r="L56" s="30">
        <v>49</v>
      </c>
      <c r="M56" s="16"/>
      <c r="N56" s="27">
        <f>I56*L56</f>
        <v>73215.554999999993</v>
      </c>
    </row>
    <row r="57" spans="1:14">
      <c r="A57" s="59">
        <f>(B23*D41)+B23</f>
        <v>447.35</v>
      </c>
      <c r="B57" s="16"/>
      <c r="C57" s="31" t="s">
        <v>46</v>
      </c>
      <c r="D57" s="30">
        <v>59</v>
      </c>
      <c r="E57" s="16"/>
      <c r="F57" s="27">
        <f>A57*D57</f>
        <v>26393.65</v>
      </c>
      <c r="I57" s="59">
        <f>(A57*L41)+A57</f>
        <v>545.76700000000005</v>
      </c>
      <c r="J57" s="16"/>
      <c r="K57" s="31" t="s">
        <v>46</v>
      </c>
      <c r="L57" s="30">
        <v>59</v>
      </c>
      <c r="M57" s="16"/>
      <c r="N57" s="27">
        <f>I57*L57</f>
        <v>32200.253000000004</v>
      </c>
    </row>
    <row r="58" spans="1:14">
      <c r="A58" s="16"/>
      <c r="B58" s="16"/>
      <c r="C58" s="31"/>
      <c r="D58" s="18"/>
      <c r="E58" s="16"/>
      <c r="F58" s="29">
        <f>SUM(F56:F57)</f>
        <v>86406.399999999994</v>
      </c>
      <c r="I58" s="16"/>
      <c r="J58" s="16"/>
      <c r="K58" s="31"/>
      <c r="L58" s="18"/>
      <c r="M58" s="16"/>
      <c r="N58" s="29">
        <f>SUM(N56:N57)</f>
        <v>105415.80799999999</v>
      </c>
    </row>
    <row r="59" spans="1:14" ht="13.5" thickBot="1">
      <c r="A59" s="16"/>
      <c r="B59" s="16"/>
      <c r="C59" s="16"/>
      <c r="D59" s="16"/>
      <c r="E59" s="16"/>
      <c r="I59" s="16"/>
      <c r="J59" s="16"/>
      <c r="K59" s="16"/>
      <c r="L59" s="16"/>
      <c r="M59" s="16"/>
    </row>
    <row r="60" spans="1:14" ht="14.25">
      <c r="A60" s="105" t="s">
        <v>59</v>
      </c>
      <c r="B60" s="104"/>
      <c r="C60" s="106"/>
      <c r="D60" s="104"/>
      <c r="E60" s="104"/>
      <c r="F60" s="99" t="s">
        <v>9</v>
      </c>
      <c r="I60" s="105" t="s">
        <v>65</v>
      </c>
      <c r="J60" s="104"/>
      <c r="K60" s="106"/>
      <c r="L60" s="104"/>
      <c r="M60" s="104"/>
      <c r="N60" s="99" t="s">
        <v>9</v>
      </c>
    </row>
    <row r="61" spans="1:14">
      <c r="A61" s="26" t="s">
        <v>3</v>
      </c>
      <c r="B61" s="26"/>
      <c r="C61" s="17"/>
      <c r="D61" s="16"/>
      <c r="E61" s="16"/>
      <c r="I61" s="26" t="s">
        <v>3</v>
      </c>
      <c r="J61" s="26"/>
      <c r="K61" s="17"/>
      <c r="L61" s="16"/>
      <c r="M61" s="16"/>
    </row>
    <row r="62" spans="1:14">
      <c r="A62" s="59">
        <f>(B28*D41)+B28</f>
        <v>379.5</v>
      </c>
      <c r="B62" s="16"/>
      <c r="C62" s="31" t="s">
        <v>47</v>
      </c>
      <c r="D62" s="30">
        <v>20</v>
      </c>
      <c r="E62" s="16"/>
      <c r="F62" s="27">
        <f>A62*D62</f>
        <v>7590</v>
      </c>
      <c r="I62" s="59">
        <f>(A62*L41)+A62</f>
        <v>462.99</v>
      </c>
      <c r="J62" s="16"/>
      <c r="K62" s="31" t="s">
        <v>47</v>
      </c>
      <c r="L62" s="30">
        <v>20</v>
      </c>
      <c r="M62" s="16"/>
      <c r="N62" s="27">
        <f>I62*L62</f>
        <v>9259.7999999999993</v>
      </c>
    </row>
    <row r="63" spans="1:14">
      <c r="A63" s="59">
        <f>(B29*D41)+B29</f>
        <v>33.35</v>
      </c>
      <c r="B63" s="16"/>
      <c r="C63" s="31" t="s">
        <v>48</v>
      </c>
      <c r="D63" s="30">
        <v>15</v>
      </c>
      <c r="E63" s="16"/>
      <c r="F63" s="27">
        <f>A63*D63</f>
        <v>500.25</v>
      </c>
      <c r="I63" s="59">
        <f>(A63*L41)+A63</f>
        <v>40.687000000000005</v>
      </c>
      <c r="J63" s="16"/>
      <c r="K63" s="31" t="s">
        <v>48</v>
      </c>
      <c r="L63" s="30">
        <v>15</v>
      </c>
      <c r="M63" s="16"/>
      <c r="N63" s="27">
        <f>I63*L63</f>
        <v>610.30500000000006</v>
      </c>
    </row>
    <row r="64" spans="1:14">
      <c r="A64" s="59">
        <f>(B30*D41)+B30</f>
        <v>29.9</v>
      </c>
      <c r="B64" s="16"/>
      <c r="C64" s="31" t="s">
        <v>49</v>
      </c>
      <c r="D64" s="30">
        <v>120</v>
      </c>
      <c r="E64" s="16"/>
      <c r="F64" s="27">
        <f>A64*D64</f>
        <v>3588</v>
      </c>
      <c r="I64" s="59">
        <f>(A64*L41)+A64</f>
        <v>36.477999999999994</v>
      </c>
      <c r="J64" s="16"/>
      <c r="K64" s="31" t="s">
        <v>49</v>
      </c>
      <c r="L64" s="30">
        <v>120</v>
      </c>
      <c r="M64" s="16"/>
      <c r="N64" s="27">
        <f>I64*L64</f>
        <v>4377.3599999999997</v>
      </c>
    </row>
    <row r="65" spans="1:14">
      <c r="A65" s="59">
        <f>(B31*D41)+B31</f>
        <v>100.05</v>
      </c>
      <c r="B65" s="16"/>
      <c r="C65" s="31" t="s">
        <v>50</v>
      </c>
      <c r="D65" s="30">
        <v>45</v>
      </c>
      <c r="E65" s="16"/>
      <c r="F65" s="28">
        <f>A65*D65</f>
        <v>4502.25</v>
      </c>
      <c r="I65" s="59">
        <f>(A65*L41)+A65</f>
        <v>122.06099999999999</v>
      </c>
      <c r="J65" s="16"/>
      <c r="K65" s="31" t="s">
        <v>50</v>
      </c>
      <c r="L65" s="30">
        <v>45</v>
      </c>
      <c r="M65" s="16"/>
      <c r="N65" s="28">
        <f>I65*L65</f>
        <v>5492.7449999999999</v>
      </c>
    </row>
    <row r="66" spans="1:14">
      <c r="A66" s="16"/>
      <c r="B66" s="16"/>
      <c r="C66" s="31"/>
      <c r="D66" s="18"/>
      <c r="E66" s="16"/>
      <c r="F66" s="29">
        <f>SUM(F62:F65)</f>
        <v>16180.5</v>
      </c>
      <c r="I66" s="16"/>
      <c r="J66" s="16"/>
      <c r="K66" s="31"/>
      <c r="L66" s="18"/>
      <c r="M66" s="16"/>
      <c r="N66" s="29">
        <f>SUM(N62:N65)</f>
        <v>19740.21</v>
      </c>
    </row>
    <row r="67" spans="1:14" ht="13.5" thickBot="1">
      <c r="A67" s="16"/>
      <c r="B67" s="16"/>
      <c r="C67" s="16"/>
      <c r="D67" s="16"/>
      <c r="E67" s="16"/>
      <c r="I67" s="16"/>
      <c r="J67" s="16"/>
      <c r="K67" s="16"/>
      <c r="L67" s="16"/>
      <c r="M67" s="16"/>
    </row>
    <row r="68" spans="1:14" ht="15" thickBot="1">
      <c r="A68" s="102" t="s">
        <v>1</v>
      </c>
      <c r="B68" s="109"/>
      <c r="C68" s="109"/>
      <c r="D68" s="109"/>
      <c r="E68" s="109"/>
      <c r="F68" s="99" t="s">
        <v>9</v>
      </c>
      <c r="I68" s="102" t="s">
        <v>1</v>
      </c>
      <c r="J68" s="109"/>
      <c r="K68" s="109"/>
      <c r="L68" s="109"/>
      <c r="M68" s="109"/>
      <c r="N68" s="99" t="s">
        <v>9</v>
      </c>
    </row>
    <row r="69" spans="1:14" ht="14.25">
      <c r="F69" s="36">
        <f>SUM(F46,F52,F58,F66)</f>
        <v>403282</v>
      </c>
      <c r="N69" s="36">
        <f>SUM(N46,N52,N58,N66)</f>
        <v>492004.04</v>
      </c>
    </row>
    <row r="72" spans="1:14">
      <c r="I72" s="73" t="s">
        <v>75</v>
      </c>
    </row>
  </sheetData>
  <mergeCells count="11">
    <mergeCell ref="A41:C41"/>
    <mergeCell ref="A39:F39"/>
    <mergeCell ref="I39:N39"/>
    <mergeCell ref="I41:K41"/>
    <mergeCell ref="A6:G6"/>
    <mergeCell ref="I6:N7"/>
    <mergeCell ref="A2:N2"/>
    <mergeCell ref="A37:N37"/>
    <mergeCell ref="I8:N35"/>
    <mergeCell ref="A3:N3"/>
    <mergeCell ref="A4:N4"/>
  </mergeCells>
  <phoneticPr fontId="1" type="noConversion"/>
  <hyperlinks>
    <hyperlink ref="I72" r:id="rId1"/>
  </hyperlinks>
  <printOptions horizontalCentered="1"/>
  <pageMargins left="0.75" right="0.75" top="1" bottom="1" header="0.5" footer="0.5"/>
  <pageSetup scale="57" orientation="portrait" horizontalDpi="4294967292" verticalDpi="4294967292" r:id="rId2"/>
  <colBreaks count="1" manualBreakCount="1">
    <brk id="10" max="1048575" man="1" pt="1"/>
  </colBreaks>
  <ignoredErrors>
    <ignoredError sqref="BGB7167:BGB7935 BGB3583:BGB4095 BGB5375:BGB5887" emptyCellReference="1"/>
  </ignoredError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FF6AEBD0-AE31-4609-858E-CDCC76A3C02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eLearning ROI</vt:lpstr>
      <vt:lpstr>Investment</vt:lpstr>
      <vt:lpstr>Revenue</vt:lpstr>
      <vt:lpstr>Investment!Print_Area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Event budget</dc:title>
  <dc:creator>abassett</dc:creator>
  <cp:lastModifiedBy>abassett</cp:lastModifiedBy>
  <cp:lastPrinted>2008-11-17T23:26:21Z</cp:lastPrinted>
  <dcterms:created xsi:type="dcterms:W3CDTF">2014-06-05T15:58:16Z</dcterms:created>
  <dcterms:modified xsi:type="dcterms:W3CDTF">2014-06-10T21:25:55Z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TC060784121033</vt:lpwstr>
  </property>
</Properties>
</file>